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hitbread.sharepoint.com/sites/InvestorRelations753/Shared Documents/General/2. Results Announcements/FY22/H2 FY22/10. Final/"/>
    </mc:Choice>
  </mc:AlternateContent>
  <xr:revisionPtr revIDLastSave="0" documentId="10_ncr:8000_{BBEE290B-3FDC-4394-9543-64CB09AF6C3C}" xr6:coauthVersionLast="47" xr6:coauthVersionMax="47" xr10:uidLastSave="{00000000-0000-0000-0000-000000000000}"/>
  <bookViews>
    <workbookView xWindow="-110" yWindow="-110" windowWidth="19420" windowHeight="10420" tabRatio="911" xr2:uid="{00000000-000D-0000-FFFF-FFFF00000000}"/>
  </bookViews>
  <sheets>
    <sheet name="Cover" sheetId="1" r:id="rId1"/>
    <sheet name="Contents" sheetId="23" r:id="rId2"/>
    <sheet name="A1 Estate Details" sheetId="3" r:id="rId3"/>
    <sheet name="B1 Financial Summary" sheetId="4" r:id="rId4"/>
    <sheet name="B2 UK KPIs" sheetId="5" r:id="rId5"/>
    <sheet name="B3 UK Quarterly KPIs" sheetId="34" r:id="rId6"/>
    <sheet name="B4 UK Quarterly Sales Growth" sheetId="6" r:id="rId7"/>
    <sheet name="B5 Germany Quarterly KPIs" sheetId="35" r:id="rId8"/>
    <sheet name="B6 Segmental Income Statement" sheetId="33" r:id="rId9"/>
    <sheet name="C1 Adjusting Items" sheetId="28" r:id="rId10"/>
    <sheet name="Definitions and footnotes" sheetId="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localSheetId="3" hidden="1">#REF!</definedName>
    <definedName name="_Fill" localSheetId="4" hidden="1">#REF!</definedName>
    <definedName name="_Fill" localSheetId="8" hidden="1">#REF!</definedName>
    <definedName name="_Fill" localSheetId="9" hidden="1">#REF!</definedName>
    <definedName name="_Fill" hidden="1">#REF!</definedName>
    <definedName name="Actual_BS">'[1]Adaytm Links BS'!$A$4:$N$40</definedName>
    <definedName name="Actual_CF">'[1]Adaytum Links CF'!$A$4:$N$25</definedName>
    <definedName name="Actual_CF_Cum">'[1]Adaytum Links CF'!$A$4:$Z$25</definedName>
    <definedName name="adaytum" localSheetId="3">'[2]0607 Y End'!#REF!</definedName>
    <definedName name="adaytum" localSheetId="4">'[2]0607 Y End'!#REF!</definedName>
    <definedName name="adaytum" localSheetId="8">'[2]0607 Y End'!#REF!</definedName>
    <definedName name="adaytum" localSheetId="9">'[2]0607 Y End'!#REF!</definedName>
    <definedName name="adaytum">'[2]0607 Y End'!#REF!</definedName>
    <definedName name="Adaytum2" localSheetId="3">#REF!</definedName>
    <definedName name="Adaytum2" localSheetId="4">#REF!</definedName>
    <definedName name="Adaytum2" localSheetId="8">#REF!</definedName>
    <definedName name="Adaytum2" localSheetId="9">#REF!</definedName>
    <definedName name="Adaytum2">#REF!</definedName>
    <definedName name="ARR">[3]ARR!$B$82</definedName>
    <definedName name="ARR_MAT">[3]ARR!$B$160</definedName>
    <definedName name="AV_M_MONTH_ACTBUDLY">'[4]Member Numbers'!$B$90:$AL$101</definedName>
    <definedName name="AV_M_YTD_ACTBUDLY">'[4]Member Numbers'!$B$104:$AL$115</definedName>
    <definedName name="AV_MSHIPS_MONTH_ACTBUDLY">'[5]Membership Numbers'!$B$82:$AL$92</definedName>
    <definedName name="AV_MSHIPS_YTD_ACTBUDLY">'[5]Membership Numbers'!$B$95:$AL$105</definedName>
    <definedName name="BAND1" localSheetId="3">#REF!</definedName>
    <definedName name="BAND1" localSheetId="4">#REF!</definedName>
    <definedName name="BAND1" localSheetId="8">#REF!</definedName>
    <definedName name="BAND1" localSheetId="9">#REF!</definedName>
    <definedName name="BAND1">#REF!</definedName>
    <definedName name="BAND2" localSheetId="3">#REF!</definedName>
    <definedName name="BAND2" localSheetId="4">#REF!</definedName>
    <definedName name="BAND2" localSheetId="8">#REF!</definedName>
    <definedName name="BAND2" localSheetId="9">#REF!</definedName>
    <definedName name="BAND2">#REF!</definedName>
    <definedName name="Budget_BS">'[1]Adaytm Links BS'!$A$46:$N$82</definedName>
    <definedName name="Budget_CF">'[1]Adaytum Links CF'!$A$32:$N$53</definedName>
    <definedName name="Budget_CF_Cum">'[1]Adaytum Links CF'!$A$32:$Z$53</definedName>
    <definedName name="cash_month_act" localSheetId="3">#REF!</definedName>
    <definedName name="cash_month_act" localSheetId="4">#REF!</definedName>
    <definedName name="cash_month_act" localSheetId="8">#REF!</definedName>
    <definedName name="cash_month_act" localSheetId="9">#REF!</definedName>
    <definedName name="cash_month_act">#REF!</definedName>
    <definedName name="cash_MONTH_ACTUAL">[5]Cashflow!$A$81:$N$83</definedName>
    <definedName name="cash_month_bud" localSheetId="3">#REF!</definedName>
    <definedName name="cash_month_bud" localSheetId="4">#REF!</definedName>
    <definedName name="cash_month_bud" localSheetId="8">#REF!</definedName>
    <definedName name="cash_month_bud" localSheetId="9">#REF!</definedName>
    <definedName name="cash_month_bud">#REF!</definedName>
    <definedName name="cash_month_budget">[5]Cashflow!$A$88:$N$90</definedName>
    <definedName name="cash_YTD_ACT" localSheetId="3">#REF!</definedName>
    <definedName name="cash_YTD_ACT" localSheetId="4">#REF!</definedName>
    <definedName name="cash_YTD_ACT" localSheetId="8">#REF!</definedName>
    <definedName name="cash_YTD_ACT" localSheetId="9">#REF!</definedName>
    <definedName name="cash_YTD_ACT">#REF!</definedName>
    <definedName name="cash_YTD_ACTUAL">[5]Cashflow!$A$94:$M$96</definedName>
    <definedName name="cash_YTD_BUDGET">[5]Cashflow!$A$101:$M$103</definedName>
    <definedName name="CBAND1" localSheetId="3">#REF!</definedName>
    <definedName name="CBAND1" localSheetId="4">#REF!</definedName>
    <definedName name="CBAND1" localSheetId="8">#REF!</definedName>
    <definedName name="CBAND1" localSheetId="9">#REF!</definedName>
    <definedName name="CBAND1">#REF!</definedName>
    <definedName name="CBAND2" localSheetId="3">#REF!</definedName>
    <definedName name="CBAND2" localSheetId="4">#REF!</definedName>
    <definedName name="CBAND2" localSheetId="8">#REF!</definedName>
    <definedName name="CBAND2" localSheetId="9">#REF!</definedName>
    <definedName name="CBAND2">#REF!</definedName>
    <definedName name="CENTRAL_MONTH">[5]Central!$C$36:$AP$36</definedName>
    <definedName name="CENTRAL_YTD">[5]Central!$C$37:$AP$37</definedName>
    <definedName name="Contribution_MONTH_ACTBUDLY">'[5]Contribution %'!$C$40:$AO$57</definedName>
    <definedName name="Contribution_YTD_ACTBUDLY">'[5]Contribution %'!$C$59:$AO$76</definedName>
    <definedName name="Cumul_PBIT" localSheetId="3">#REF!</definedName>
    <definedName name="Cumul_PBIT" localSheetId="4">#REF!</definedName>
    <definedName name="Cumul_PBIT" localSheetId="8">#REF!</definedName>
    <definedName name="Cumul_PBIT" localSheetId="9">#REF!</definedName>
    <definedName name="Cumul_PBIT">#REF!</definedName>
    <definedName name="Cumulative_Sales_Growth_Actual">'[5]Total Income (Operat'!$C$20:$O$37</definedName>
    <definedName name="Cumulative_Sales_Growth_Budget">'[5]Total Income (Operat'!$C$20:$AB$37</definedName>
    <definedName name="Cumulative_Sales_Growth_Membership_ActualandBudget">'[5]TOTAL INCOME'!$C$20:$AB$37</definedName>
    <definedName name="Cumulative_Sales_Growth_Retail_ActualandBudget">'[5]TOTAL OPERATING INCO'!$C$20:$AB$37</definedName>
    <definedName name="EBITDA_MONTH_ACTBUDLY">'[5]EBITDA &amp; %'!$C$79:$AO$94</definedName>
    <definedName name="EBITDA_PERCENT_MONTH_ACTBUDLY">'[5]EBITDA &amp; %'!$C$155:$AO$170</definedName>
    <definedName name="EBITDA_PERCENT_YTD_ACTBUDLY">'[5]EBITDA &amp; %'!$C$174:$AO$189</definedName>
    <definedName name="EBITDA_YTD_ACTBUDLY">'[5]EBITDA &amp; %'!$C$98:$AO$113</definedName>
    <definedName name="fdata">[6]FestiveData!$E$1:$U$483</definedName>
    <definedName name="fjb">[7]FestiveData!$E$1:$Z$485</definedName>
    <definedName name="FLY">[6]ListFestive!$E$2:$R$416</definedName>
    <definedName name="Input_area" localSheetId="3">#REF!</definedName>
    <definedName name="Input_area" localSheetId="4">#REF!</definedName>
    <definedName name="Input_area" localSheetId="8">#REF!</definedName>
    <definedName name="Input_area" localSheetId="9">#REF!</definedName>
    <definedName name="Input_area">#REF!</definedName>
    <definedName name="Last_Yr_BS">'[1]Adaytm Links BS'!$A$89:$M$125</definedName>
    <definedName name="Last_Yr_CF">'[1]Adaytum Links CF'!$A$60:$N$81</definedName>
    <definedName name="Last_Yr_CF_Cum">'[1]Adaytum Links CF'!$A$60:$Z$81</definedName>
    <definedName name="LFL_Month" localSheetId="3">#REF!</definedName>
    <definedName name="LFL_Month" localSheetId="4">#REF!</definedName>
    <definedName name="LFL_Month" localSheetId="8">#REF!</definedName>
    <definedName name="LFL_Month" localSheetId="9">#REF!</definedName>
    <definedName name="LFL_Month">#REF!</definedName>
    <definedName name="LFL_YTD" localSheetId="3">#REF!</definedName>
    <definedName name="LFL_YTD" localSheetId="4">#REF!</definedName>
    <definedName name="LFL_YTD" localSheetId="8">#REF!</definedName>
    <definedName name="LFL_YTD" localSheetId="9">#REF!</definedName>
    <definedName name="LFL_YTD">#REF!</definedName>
    <definedName name="list1">[6]List!$B$6:$E$558</definedName>
    <definedName name="m_numbers_ACTBUDLY">'[4]Member Numbers'!$B$76:$AL$87</definedName>
    <definedName name="MAT_PBIT" localSheetId="3">#REF!</definedName>
    <definedName name="MAT_PBIT" localSheetId="4">#REF!</definedName>
    <definedName name="MAT_PBIT" localSheetId="8">#REF!</definedName>
    <definedName name="MAT_PBIT" localSheetId="9">#REF!</definedName>
    <definedName name="MAT_PBIT">#REF!</definedName>
    <definedName name="Monthly_Sales_Growth_ACT">'[5]Total Income (Operat'!$C$1:$O$18</definedName>
    <definedName name="Monthly_Sales_Growth_Budget">'[5]Total Income (Operat'!$C$1:$AB$18</definedName>
    <definedName name="Monthly_Sales_Growth_Membership_ActualandBudget">'[5]TOTAL INCOME'!$C$1:$AB$18</definedName>
    <definedName name="Monthly_Sales_Growth_Retail_ActualandBudget">'[5]TOTAL OPERATING INCO'!$C$1:$AB$18</definedName>
    <definedName name="mship_numbers_ACTBUDLY">'[5]Membership Numbers'!$B$69:$AL$79</definedName>
    <definedName name="myltop1">'[8]Summary Xday'!$H$14:$J$46</definedName>
    <definedName name="Net_Assets" localSheetId="3">#REF!</definedName>
    <definedName name="Net_Assets" localSheetId="4">#REF!</definedName>
    <definedName name="Net_Assets" localSheetId="8">#REF!</definedName>
    <definedName name="Net_Assets" localSheetId="9">#REF!</definedName>
    <definedName name="Net_Assets">#REF!</definedName>
    <definedName name="Net_Cashflow" localSheetId="3">#REF!</definedName>
    <definedName name="Net_Cashflow" localSheetId="4">#REF!</definedName>
    <definedName name="Net_Cashflow" localSheetId="8">#REF!</definedName>
    <definedName name="Net_Cashflow" localSheetId="9">#REF!</definedName>
    <definedName name="Net_Cashflow">#REF!</definedName>
    <definedName name="OCC">[3]occupancy!$A$1</definedName>
    <definedName name="OCCUPANCY">[3]occupancy!$B$150</definedName>
    <definedName name="OCCUPANCY_MAT">[3]occupancy!$B$229</definedName>
    <definedName name="Other" localSheetId="3">#REF!</definedName>
    <definedName name="Other" localSheetId="4">#REF!</definedName>
    <definedName name="Other" localSheetId="8">#REF!</definedName>
    <definedName name="Other" localSheetId="9">#REF!</definedName>
    <definedName name="Other">#REF!</definedName>
    <definedName name="PBAND1" localSheetId="3">#REF!</definedName>
    <definedName name="PBAND1" localSheetId="4">#REF!</definedName>
    <definedName name="PBAND1" localSheetId="8">#REF!</definedName>
    <definedName name="PBAND1" localSheetId="9">#REF!</definedName>
    <definedName name="PBAND1">#REF!</definedName>
    <definedName name="PBAND2" localSheetId="3">#REF!</definedName>
    <definedName name="PBAND2" localSheetId="4">#REF!</definedName>
    <definedName name="PBAND2" localSheetId="8">#REF!</definedName>
    <definedName name="PBAND2" localSheetId="9">#REF!</definedName>
    <definedName name="PBAND2">#REF!</definedName>
    <definedName name="PBIT" localSheetId="3">#REF!</definedName>
    <definedName name="PBIT" localSheetId="4">#REF!</definedName>
    <definedName name="PBIT" localSheetId="8">#REF!</definedName>
    <definedName name="PBIT" localSheetId="9">#REF!</definedName>
    <definedName name="PBIT">#REF!</definedName>
    <definedName name="PCBAND1" localSheetId="3">#REF!</definedName>
    <definedName name="PCBAND1" localSheetId="4">#REF!</definedName>
    <definedName name="PCBAND1" localSheetId="8">#REF!</definedName>
    <definedName name="PCBAND1" localSheetId="9">#REF!</definedName>
    <definedName name="PCBAND1">#REF!</definedName>
    <definedName name="PCBAND2" localSheetId="3">#REF!</definedName>
    <definedName name="PCBAND2" localSheetId="4">#REF!</definedName>
    <definedName name="PCBAND2" localSheetId="8">#REF!</definedName>
    <definedName name="PCBAND2" localSheetId="9">#REF!</definedName>
    <definedName name="PCBAND2">#REF!</definedName>
    <definedName name="period">[9]mti_solus!$F$5</definedName>
    <definedName name="_xlnm.Print_Area" localSheetId="2">'A1 Estate Details'!$A$1:$L$45</definedName>
    <definedName name="_xlnm.Print_Area" localSheetId="3">'B1 Financial Summary'!$A$1:$J$35</definedName>
    <definedName name="_xlnm.Print_Area" localSheetId="4">'B2 UK KPIs'!$A$1:$L$23</definedName>
    <definedName name="_xlnm.Print_Area" localSheetId="5">'B3 UK Quarterly KPIs'!$A$1:$N$28</definedName>
    <definedName name="_xlnm.Print_Area" localSheetId="6">'B4 UK Quarterly Sales Growth'!$A$1:$Q$57</definedName>
    <definedName name="_xlnm.Print_Area" localSheetId="7">'B5 Germany Quarterly KPIs'!$A$1:$N$22</definedName>
    <definedName name="_xlnm.Print_Area" localSheetId="8">'B6 Segmental Income Statement'!$A$1:$V$33</definedName>
    <definedName name="_xlnm.Print_Area" localSheetId="9">'C1 Adjusting Items'!$A$1:$K$28</definedName>
    <definedName name="_xlnm.Print_Area" localSheetId="1">Contents!$A$1:$M$16</definedName>
    <definedName name="_xlnm.Print_Area" localSheetId="0">Cover!$A$1:$Q$39</definedName>
    <definedName name="_xlnm.Print_Area" localSheetId="10">'Definitions and footnotes'!$A$1:$C$42</definedName>
    <definedName name="Q1_Pager_1">[10]Q1_H4!$A$4</definedName>
    <definedName name="Q1_Pager_2">[10]Q1_H4!$B$4</definedName>
    <definedName name="Q1_Pager_3">[10]Q1_H4!$C$4</definedName>
    <definedName name="Q1_Pager_4">[10]Q1_H4!$D$4</definedName>
    <definedName name="Q1_Pager_5">[11]Q1_H4!$E$4</definedName>
    <definedName name="Q1_Pager_6">[11]Q1_H4!$F$4</definedName>
    <definedName name="Q1_Pager_7">[11]Q1_H4!$G$4</definedName>
    <definedName name="Q1_Pager_8">[11]Q1_H4!$H$4</definedName>
    <definedName name="Q2_Pager_1">[10]Q2_H4!$A$4</definedName>
    <definedName name="Q2_Pager_2">[10]Q2_H4!$B$4</definedName>
    <definedName name="Q2_Pager_3">[10]Q2_H4!$C$4</definedName>
    <definedName name="Q2_Pager_4">[10]Q2_H4!$D$4</definedName>
    <definedName name="Q2_Pager_5">[12]Q2_H4!$E$4</definedName>
    <definedName name="Q2_Pager_6">[12]Q2_H4!$F$4</definedName>
    <definedName name="Q3_Pager_1">[10]Q3_H4!$A$4</definedName>
    <definedName name="Q3_Pager_2">[10]Q3_H4!$B$4</definedName>
    <definedName name="Q3_Pager_3">[10]Q3_H4!$C$4</definedName>
    <definedName name="Q3_Pager_4">[10]Q3_H4!$D$4</definedName>
    <definedName name="Q3_Pager_5">[12]Q3_H4!$E$4</definedName>
    <definedName name="Q3_Pager_6">[12]Q3_H4!$F$4</definedName>
    <definedName name="Q3_Pager_7">[12]Q3_H4!$G$4</definedName>
    <definedName name="Q4_Pager_1">[10]Q4_H4!$A$4</definedName>
    <definedName name="Q4_Pager_2">[10]Q4_H4!$B$4</definedName>
    <definedName name="Q4_Pager_3">[10]Q4_H4!$C$4</definedName>
    <definedName name="Q4_Pager_4">[10]Q4_H4!$D$4</definedName>
    <definedName name="Q4_Pager_5">[12]Q4_H4!$E$4</definedName>
    <definedName name="Q4_Pager_6">[12]Q4_H4!$F$4</definedName>
    <definedName name="Q5_Pager_1">[10]Q5_H4!$A$4</definedName>
    <definedName name="Q5_Pager_2">[10]Q5_H4!$B$4</definedName>
    <definedName name="Q5_Pager_3">[10]Q5_H4!$C$4</definedName>
    <definedName name="Q5_Pager_4">[10]Q5_H4!$D$4</definedName>
    <definedName name="Q5_Pager_5">[10]Q5_H4!$E$4</definedName>
    <definedName name="retention_BUD_LY" localSheetId="3">#REF!</definedName>
    <definedName name="retention_BUD_LY" localSheetId="4">#REF!</definedName>
    <definedName name="retention_BUD_LY" localSheetId="8">#REF!</definedName>
    <definedName name="retention_BUD_LY" localSheetId="9">#REF!</definedName>
    <definedName name="retention_BUD_LY">#REF!</definedName>
    <definedName name="RetentionLY_BUD_MTH" localSheetId="3">#REF!</definedName>
    <definedName name="RetentionLY_BUD_MTH" localSheetId="4">#REF!</definedName>
    <definedName name="RetentionLY_BUD_MTH" localSheetId="8">#REF!</definedName>
    <definedName name="RetentionLY_BUD_MTH" localSheetId="9">#REF!</definedName>
    <definedName name="RetentionLY_BUD_MTH">#REF!</definedName>
    <definedName name="rHierarchyStart" localSheetId="8">#REF!</definedName>
    <definedName name="rHierarchyStart" localSheetId="9">#REF!</definedName>
    <definedName name="rHierarchyStart">#REF!</definedName>
    <definedName name="rMatrixStart" localSheetId="8">#REF!</definedName>
    <definedName name="rMatrixStart" localSheetId="9">#REF!</definedName>
    <definedName name="rMatrixStart">#REF!</definedName>
    <definedName name="ROCE_ACTUAL">'[5]NAV and ROCE'!$B$164:$Q$175</definedName>
    <definedName name="ROCE_BUDGET">'[5]NAV and ROCE'!$B$151:$Q$162</definedName>
    <definedName name="ROOMS_REV">[3]ARR!$B$4</definedName>
    <definedName name="ROOMSSOLD">[3]occupancy!$B$4</definedName>
    <definedName name="SALES_MONTH_ACTBUDLY">'[5]Contribution %'!$C$1:$AO$18</definedName>
    <definedName name="SALES_YTD_ACTBUDLY">'[5]Contribution %'!$C$20:$AO$37</definedName>
    <definedName name="THRESH1" localSheetId="3">#REF!</definedName>
    <definedName name="THRESH1" localSheetId="4">#REF!</definedName>
    <definedName name="THRESH1" localSheetId="8">#REF!</definedName>
    <definedName name="THRESH1" localSheetId="9">#REF!</definedName>
    <definedName name="THRESH1">#REF!</definedName>
    <definedName name="THRESH2" localSheetId="3">#REF!</definedName>
    <definedName name="THRESH2" localSheetId="4">#REF!</definedName>
    <definedName name="THRESH2" localSheetId="8">#REF!</definedName>
    <definedName name="THRESH2" localSheetId="9">#REF!</definedName>
    <definedName name="THRESH2">#REF!</definedName>
    <definedName name="week_number">[9]mti_solus!$F$3</definedName>
    <definedName name="xdata">[6]XdayData!$E$1:$U$487</definedName>
    <definedName name="XLY">[6]ListXday!$E$3:$G$416</definedName>
    <definedName name="YIELD_MAT">[3]Yield!$B$4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3" l="1"/>
  <c r="P12" i="33"/>
  <c r="R18" i="33" l="1"/>
  <c r="R24" i="33" s="1"/>
  <c r="R29" i="33" s="1"/>
  <c r="L18" i="33"/>
  <c r="L24" i="33" s="1"/>
  <c r="L29" i="33" s="1"/>
  <c r="J11" i="4"/>
  <c r="H26" i="4" l="1"/>
  <c r="H25" i="4"/>
  <c r="H24" i="4"/>
  <c r="V18" i="33" l="1"/>
  <c r="J19" i="4" s="1"/>
  <c r="V24" i="33" l="1"/>
  <c r="V29" i="33" s="1"/>
  <c r="J26" i="4" s="1"/>
  <c r="P18" i="33"/>
  <c r="P24" i="33" l="1"/>
  <c r="P29" i="33" s="1"/>
  <c r="J18" i="4"/>
  <c r="J15" i="4"/>
  <c r="I12" i="28"/>
  <c r="K27" i="28"/>
  <c r="H29" i="4"/>
  <c r="H22" i="4"/>
  <c r="K40" i="3"/>
  <c r="L19" i="3"/>
  <c r="L24" i="3" s="1"/>
  <c r="K19" i="3"/>
  <c r="K24" i="3" s="1"/>
  <c r="J25" i="4" l="1"/>
  <c r="J24" i="33"/>
  <c r="J17" i="4"/>
  <c r="G27" i="28"/>
  <c r="J29" i="33" l="1"/>
  <c r="J24" i="4" s="1"/>
  <c r="F18" i="33"/>
  <c r="F24" i="33" l="1"/>
  <c r="I20" i="28"/>
  <c r="I27" i="28" s="1"/>
  <c r="E31" i="3" l="1"/>
  <c r="E30" i="3"/>
  <c r="E40" i="3" s="1"/>
  <c r="F19" i="3"/>
  <c r="F24" i="3" s="1"/>
  <c r="E19" i="3"/>
  <c r="E24" i="3" s="1"/>
  <c r="H19" i="3"/>
  <c r="H24" i="3"/>
  <c r="H40" i="3"/>
  <c r="N18" i="33" l="1"/>
  <c r="T18" i="33"/>
  <c r="T24" i="33" l="1"/>
  <c r="N24" i="33"/>
  <c r="N29" i="33" l="1"/>
  <c r="T29" i="33"/>
  <c r="H18" i="33"/>
  <c r="H24" i="33" s="1"/>
  <c r="I19" i="3"/>
  <c r="I24" i="3" s="1"/>
  <c r="H29" i="33" l="1"/>
  <c r="J22" i="4" l="1"/>
  <c r="J29" i="4"/>
  <c r="F22" i="4"/>
  <c r="F29" i="33"/>
  <c r="F15" i="4" l="1"/>
  <c r="F29" i="4"/>
</calcChain>
</file>

<file path=xl/sharedStrings.xml><?xml version="1.0" encoding="utf-8"?>
<sst xmlns="http://schemas.openxmlformats.org/spreadsheetml/2006/main" count="299" uniqueCount="177">
  <si>
    <t>Contents</t>
  </si>
  <si>
    <t>A1</t>
  </si>
  <si>
    <t>Hotel Estate</t>
  </si>
  <si>
    <t>B1</t>
  </si>
  <si>
    <t>Financial Summary</t>
  </si>
  <si>
    <t>B2</t>
  </si>
  <si>
    <t>UK KPIs</t>
  </si>
  <si>
    <t>B3</t>
  </si>
  <si>
    <t>UK Quarterly KPIs</t>
  </si>
  <si>
    <t>B4</t>
  </si>
  <si>
    <t>UK Quarterly Sales &amp; RevPAR Growth</t>
  </si>
  <si>
    <t>B5</t>
  </si>
  <si>
    <t>Germany Quarterly KPIs</t>
  </si>
  <si>
    <t>B6</t>
  </si>
  <si>
    <t>Segmental Income Statement</t>
  </si>
  <si>
    <t>C1</t>
  </si>
  <si>
    <t>Adjusting Items</t>
  </si>
  <si>
    <t>A1 - Hotel Estate</t>
  </si>
  <si>
    <t>FY20</t>
  </si>
  <si>
    <t>FY21</t>
  </si>
  <si>
    <t>FY22</t>
  </si>
  <si>
    <t>Hotels</t>
  </si>
  <si>
    <t>Rooms</t>
  </si>
  <si>
    <t>Premier Inn Estate</t>
  </si>
  <si>
    <t>London*</t>
  </si>
  <si>
    <t>Regions*</t>
  </si>
  <si>
    <t>Hub</t>
  </si>
  <si>
    <t>Zip</t>
  </si>
  <si>
    <t>Premier Inn UK</t>
  </si>
  <si>
    <t>Germany</t>
  </si>
  <si>
    <t>Middle East</t>
  </si>
  <si>
    <t>Total Premier Inn</t>
  </si>
  <si>
    <t>Outlets</t>
  </si>
  <si>
    <t>Restaurant Estate</t>
  </si>
  <si>
    <t>Beefeater</t>
  </si>
  <si>
    <t>Brewers Fayre</t>
  </si>
  <si>
    <t>Table Table</t>
  </si>
  <si>
    <t>Whitbread Inns</t>
  </si>
  <si>
    <t>Bar + Block</t>
  </si>
  <si>
    <t>Cookhouse &amp; Pub</t>
  </si>
  <si>
    <t>Integrated restaurant</t>
  </si>
  <si>
    <t>Breakfast rooms</t>
  </si>
  <si>
    <t>Total Restaurants</t>
  </si>
  <si>
    <t>Standalone Restaurants</t>
  </si>
  <si>
    <t>*London/Regions split restated to STR definition</t>
  </si>
  <si>
    <t>Premier Inn UK includes one hotel in Jersey, Guernsey and Isle of Man and two in Ireland</t>
  </si>
  <si>
    <t>B1 - Financial Summary</t>
  </si>
  <si>
    <t>£m</t>
  </si>
  <si>
    <t>UK Revenue - Accommodation</t>
  </si>
  <si>
    <t>UK Revenue - F&amp;B</t>
  </si>
  <si>
    <t>Central &amp; Other</t>
  </si>
  <si>
    <t>Adjusted Revenue</t>
  </si>
  <si>
    <t>UK</t>
  </si>
  <si>
    <t>Central &amp; Other Costs</t>
  </si>
  <si>
    <t>Adjusted EBITDAR*</t>
  </si>
  <si>
    <t>Adjusted (loss) / profit before tax*</t>
  </si>
  <si>
    <t>Cash Capital Expenditure &amp; Investments</t>
  </si>
  <si>
    <t>*FY20 Restated segmental</t>
  </si>
  <si>
    <t>B2 - UK KPIs</t>
  </si>
  <si>
    <r>
      <t>FY22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</si>
  <si>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FY22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</si>
  <si>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excl Week 53</t>
  </si>
  <si>
    <r>
      <t xml:space="preserve">ARR </t>
    </r>
    <r>
      <rPr>
        <sz val="12"/>
        <color theme="1"/>
        <rFont val="Calibri"/>
        <family val="2"/>
        <scheme val="minor"/>
      </rPr>
      <t>(total)</t>
    </r>
  </si>
  <si>
    <r>
      <t xml:space="preserve">Occupancy </t>
    </r>
    <r>
      <rPr>
        <sz val="12"/>
        <color theme="1"/>
        <rFont val="Calibri"/>
        <family val="2"/>
        <scheme val="minor"/>
      </rPr>
      <t>(total)</t>
    </r>
  </si>
  <si>
    <r>
      <t xml:space="preserve">RevPAR </t>
    </r>
    <r>
      <rPr>
        <sz val="12"/>
        <color theme="1"/>
        <rFont val="Calibri"/>
        <family val="2"/>
        <scheme val="minor"/>
      </rPr>
      <t>(total)</t>
    </r>
  </si>
  <si>
    <r>
      <t xml:space="preserve">Occupancy </t>
    </r>
    <r>
      <rPr>
        <sz val="12"/>
        <color theme="1"/>
        <rFont val="Calibri"/>
        <family val="2"/>
        <scheme val="minor"/>
      </rPr>
      <t>(LFL)</t>
    </r>
  </si>
  <si>
    <t>Sales Growth - Accommodation (LFL)</t>
  </si>
  <si>
    <t>Sales Growth - F&amp;B (LFL)</t>
  </si>
  <si>
    <t>Direct Distribution</t>
  </si>
  <si>
    <t>1: FY22 data is vs FY20</t>
  </si>
  <si>
    <t>2: FY22 data on a 52 week basis vs FY20</t>
  </si>
  <si>
    <t>B3 - UK Quarterly KPIs</t>
  </si>
  <si>
    <t>FY21
Q1</t>
  </si>
  <si>
    <t>FY21
Q2</t>
  </si>
  <si>
    <t>FY21
Q3</t>
  </si>
  <si>
    <t>FY21
Q4</t>
  </si>
  <si>
    <r>
      <t>FY22
Q1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</si>
  <si>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FY22
Q2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</si>
  <si>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FY22
Q3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</si>
  <si>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FY22
Q4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</si>
  <si>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FY22
Q4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</si>
  <si>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%</t>
  </si>
  <si>
    <t>Occupancy (full inventory)</t>
  </si>
  <si>
    <t>Average room rate</t>
  </si>
  <si>
    <t>Revenue per available room</t>
  </si>
  <si>
    <t>Total accommodation sales growth</t>
  </si>
  <si>
    <t xml:space="preserve">Total food and beverage sales growth </t>
  </si>
  <si>
    <t xml:space="preserve">Total sales growth </t>
  </si>
  <si>
    <r>
      <t>Outperformance vs M&amp;E market</t>
    </r>
    <r>
      <rPr>
        <vertAlign val="superscript"/>
        <sz val="12"/>
        <rFont val="Calibri"/>
        <family val="2"/>
        <scheme val="minor"/>
      </rPr>
      <t>3</t>
    </r>
  </si>
  <si>
    <r>
      <t>Market share gains</t>
    </r>
    <r>
      <rPr>
        <vertAlign val="superscript"/>
        <sz val="10"/>
        <color theme="1"/>
        <rFont val="Arial"/>
        <family val="2"/>
      </rPr>
      <t>4</t>
    </r>
  </si>
  <si>
    <t>B4 - UK Quarterly Sales &amp; RevPAR Growth</t>
  </si>
  <si>
    <t>FY21
Q4 YTD</t>
  </si>
  <si>
    <r>
      <t>FY22
Q4 YTD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</si>
  <si>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FY22
Q4 YTD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</si>
  <si>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Accommodation</t>
  </si>
  <si>
    <t>F&amp;B</t>
  </si>
  <si>
    <t>Premier Inn UK total sales growth</t>
  </si>
  <si>
    <t>Regions</t>
  </si>
  <si>
    <t>London</t>
  </si>
  <si>
    <t>Premier Inn UK accommodation sales growth</t>
  </si>
  <si>
    <t>Premier Inn UK LFL sales growth</t>
  </si>
  <si>
    <t>Total RevPAR growth</t>
  </si>
  <si>
    <t>LFL RevPAR growth</t>
  </si>
  <si>
    <r>
      <t>Midscale &amp; Economy market total sales growth</t>
    </r>
    <r>
      <rPr>
        <b/>
        <vertAlign val="superscript"/>
        <sz val="12"/>
        <rFont val="Calibri"/>
        <family val="2"/>
        <scheme val="minor"/>
      </rPr>
      <t>3</t>
    </r>
  </si>
  <si>
    <r>
      <t>Midscale &amp; Economy market total RevPAR growth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</si>
  <si>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B5 - Germany Quarterly KPIs</t>
  </si>
  <si>
    <t>B6 - Segmental Income Statement</t>
  </si>
  <si>
    <t>Premier Inn Germany</t>
  </si>
  <si>
    <t>Statutory revenue*</t>
  </si>
  <si>
    <t>Adjusted revenue</t>
  </si>
  <si>
    <t>Other income (excl rental income)</t>
  </si>
  <si>
    <t>Operating costs before depreciation, amortisation and rent</t>
  </si>
  <si>
    <t>Adjusted EBITDAR</t>
  </si>
  <si>
    <t>Net turnover rent and rental income</t>
  </si>
  <si>
    <t>Depreciation: Right-of-use asset</t>
  </si>
  <si>
    <t>Depreciation and amortisation: Other</t>
  </si>
  <si>
    <t>Adjusted operating (loss) / profit</t>
  </si>
  <si>
    <t>Net finance costs (excl lease liability interest)</t>
  </si>
  <si>
    <t>Interest: Lease liability</t>
  </si>
  <si>
    <t>Adjusted (loss) / profit before tax</t>
  </si>
  <si>
    <t>*Revenue presented in Central and other costs is TSA income relating to the sale of Costa; see note 6 to the accompanying financial statements</t>
  </si>
  <si>
    <t>C1 - Adjusting Items</t>
  </si>
  <si>
    <t>Impairment &amp; write offs: PPE, right-of-use assets and other intangibles</t>
  </si>
  <si>
    <t xml:space="preserve">Gains/(losses) on disposals, property and other provisions </t>
  </si>
  <si>
    <t>VAT settlement</t>
  </si>
  <si>
    <t>UK restructuring</t>
  </si>
  <si>
    <t>Insurance proceeds</t>
  </si>
  <si>
    <t>Legal settlement</t>
  </si>
  <si>
    <t>Impairment: Goodwill</t>
  </si>
  <si>
    <t>Impairment: Investment in joint ventures</t>
  </si>
  <si>
    <t>Aborted acquisition costs</t>
  </si>
  <si>
    <t>Guaranteed minimum pension</t>
  </si>
  <si>
    <t>Costa disposal</t>
  </si>
  <si>
    <t>Employment tax settlement</t>
  </si>
  <si>
    <t>Impairment: Share of loss of joint ventures</t>
  </si>
  <si>
    <t>Finance costs: Early prepayment charge</t>
  </si>
  <si>
    <t>Adjusting items before tax</t>
  </si>
  <si>
    <t>Definitions</t>
  </si>
  <si>
    <t>Accommodation sales</t>
  </si>
  <si>
    <t>Premier Inn accommodation revenue excluding non-room income such as food and beverage</t>
  </si>
  <si>
    <t>Adjusted basic EPS</t>
  </si>
  <si>
    <t>Adjusted profit / (loss) attributable to the parent shareholders divided by the basic weighted average number of ordinary shares</t>
  </si>
  <si>
    <t>Profit / (loss) before adjusting items, interest, tax, depreciation of property, plant and equipment and right-of-use assets, amortisation, variable lease payments and rental income</t>
  </si>
  <si>
    <t>Adjusted net cash / (debt)</t>
  </si>
  <si>
    <t>Net cash / (debt) adjusted for cash assumed by ratings agencies to be not readily available</t>
  </si>
  <si>
    <t>Adjusted operating profit</t>
  </si>
  <si>
    <t>Operating profit before adjusting operating items</t>
  </si>
  <si>
    <t>Adjusted profit before tax</t>
  </si>
  <si>
    <t>Profit before tax before adjusting items</t>
  </si>
  <si>
    <t>Revenue adjusted to exclude the TSA income</t>
  </si>
  <si>
    <t>Average room rate (ARR)</t>
  </si>
  <si>
    <t>Accomodation revenue divided by the number of rooms occupied by guests</t>
  </si>
  <si>
    <t>Cash capital expenditure</t>
  </si>
  <si>
    <t>Cash flows on property, plant and equipment and investment property and investment in intangible assets, adding net cash proceeds on acquisitions and capital contributions and loans to joint ventures</t>
  </si>
  <si>
    <t>Committed pipeline</t>
  </si>
  <si>
    <t>Sites where the Group has a legal interest in a property (that may be subject to planning/other conditions) with the intention of opening a hotel in the future</t>
  </si>
  <si>
    <t>Direct bookings / distribution</t>
  </si>
  <si>
    <t>Based on stayed bookings in the financial year made direct to the Premier Inn website, Premier Inn app, Premier Inn customer contact centre or hotel front desks</t>
  </si>
  <si>
    <t>Food and beverage (F&amp;B) sales</t>
  </si>
  <si>
    <t>Food and beverage revenue from all Whitbread owned pub restaurants and integrated hotel restaurants</t>
  </si>
  <si>
    <t>Like-for-like sales (LFL)</t>
  </si>
  <si>
    <t>Period over period change in revenue for outlets open for at least one year</t>
  </si>
  <si>
    <t>Two year Like-for-like sales (LFL)</t>
  </si>
  <si>
    <t>Period over period change in revenue for outlets open for at least two years</t>
  </si>
  <si>
    <t>Net cash / (debt)</t>
  </si>
  <si>
    <t>Cash and cash equivalents after deducting total company borrowings</t>
  </si>
  <si>
    <t>Occupancy</t>
  </si>
  <si>
    <t>Number of hotel bedrooms occupied by guests expressed as a percentage of the number of bedrooms available in the period</t>
  </si>
  <si>
    <t>Operating cashflow</t>
  </si>
  <si>
    <t>Adjusted operating profit/ (loss) adding back depreciation and amortisation and after lease liability interest and lease repayments and working capital movement</t>
  </si>
  <si>
    <t>Operating profit</t>
  </si>
  <si>
    <t>Profit before net finance costs and tax</t>
  </si>
  <si>
    <t>RevPAR</t>
  </si>
  <si>
    <t>Revenue per available room is also known as 'yield'.  This hotel measure is achieved by multiplying the ARR by Occupancy</t>
  </si>
  <si>
    <t>4: STR data, revenue share of total UK hotel market, restated in line with STR M&amp;E room stock reclassification</t>
  </si>
  <si>
    <t>3: STR data, full inventory basis, M&amp;E market excludes Premier Inn, restated in line with STR M&amp;E room stock reclassification</t>
  </si>
  <si>
    <t>3: STR Global, M&amp;E market includes Premier Inn, restated in line with STR M&amp;E room stock reclassification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</si>
</sst>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);\(#,##0\);\-__"/>
    <numFmt numFmtId="166" formatCode="#,##0.0_);\(#,##0.0\)"/>
    <numFmt numFmtId="167" formatCode="#,##0_);\(#,##0\);\-"/>
    <numFmt numFmtId="168" formatCode="0.0%"/>
    <numFmt numFmtId="169" formatCode="_-[$£-809]* #,##0.00_-;\-[$£-809]* #,##0.00_-;_-[$£-809]* &quot;-&quot;??_-;_-@_-"/>
    <numFmt numFmtId="170" formatCode="0.0%;\(0.0\)%;\-"/>
    <numFmt numFmtId="171" formatCode="&quot;$&quot;#,##0_);[Red]\(&quot;$&quot;#,##0\)"/>
    <numFmt numFmtId="172" formatCode="_-[$€-2]* #,##0.00_-;\-[$€-2]* #,##0.00_-;_-[$€-2]* &quot;-&quot;??_-"/>
    <numFmt numFmtId="173" formatCode="[$-F800]dddd\,\ mmmm\ dd\,\ yyyy"/>
    <numFmt numFmtId="174" formatCode="#,##0.0_);\(#,##0.0\);\-"/>
    <numFmt numFmtId="175" formatCode="#,##0.0;\(#,##0.0\)"/>
  </numFmts>
  <fonts count="5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otham Rounded"/>
      <family val="3"/>
    </font>
    <font>
      <sz val="14"/>
      <name val="Gotham Rounded"/>
      <family val="3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Trebuchet MS"/>
      <family val="2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theme="1"/>
      <name val="Trebuchet M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4"/>
      <color indexed="1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rgb="FF999999"/>
      <name val="Arial Narrow"/>
      <family val="2"/>
    </font>
    <font>
      <b/>
      <sz val="10"/>
      <name val="Arial Narrow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vertAlign val="superscript"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4B8D"/>
      </bottom>
      <diagonal/>
    </border>
    <border>
      <left/>
      <right/>
      <top/>
      <bottom style="thin">
        <color rgb="FF004B8D"/>
      </bottom>
      <diagonal/>
    </border>
    <border>
      <left/>
      <right/>
      <top/>
      <bottom style="medium">
        <color rgb="FF660066"/>
      </bottom>
      <diagonal/>
    </border>
    <border>
      <left/>
      <right/>
      <top/>
      <bottom style="thin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62">
    <xf numFmtId="0" fontId="0" fillId="0" borderId="0"/>
    <xf numFmtId="9" fontId="2" fillId="0" borderId="0" applyFont="0" applyFill="0" applyBorder="0" applyAlignment="0" applyProtection="0"/>
    <xf numFmtId="0" fontId="22" fillId="0" borderId="0"/>
    <xf numFmtId="43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2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8" fillId="0" borderId="0"/>
    <xf numFmtId="0" fontId="15" fillId="0" borderId="0"/>
    <xf numFmtId="40" fontId="29" fillId="3" borderId="0">
      <alignment horizontal="right"/>
    </xf>
    <xf numFmtId="0" fontId="30" fillId="3" borderId="0">
      <alignment horizontal="right"/>
    </xf>
    <xf numFmtId="0" fontId="31" fillId="3" borderId="6"/>
    <xf numFmtId="0" fontId="31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0" fontId="32" fillId="0" borderId="0" applyBorder="0">
      <alignment horizontal="centerContinuous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7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0" fontId="36" fillId="0" borderId="0">
      <alignment horizontal="center"/>
    </xf>
    <xf numFmtId="173" fontId="36" fillId="0" borderId="0">
      <alignment horizontal="center"/>
    </xf>
    <xf numFmtId="49" fontId="37" fillId="5" borderId="5">
      <alignment horizontal="center"/>
    </xf>
    <xf numFmtId="49" fontId="37" fillId="6" borderId="5">
      <alignment horizontal="center"/>
    </xf>
    <xf numFmtId="0" fontId="38" fillId="7" borderId="0">
      <alignment horizontal="center" wrapText="1"/>
    </xf>
    <xf numFmtId="173" fontId="38" fillId="7" borderId="0">
      <alignment horizontal="center" wrapText="1"/>
    </xf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8" borderId="0">
      <alignment horizontal="center"/>
    </xf>
    <xf numFmtId="173" fontId="37" fillId="8" borderId="0">
      <alignment horizontal="center"/>
    </xf>
    <xf numFmtId="49" fontId="40" fillId="0" borderId="0">
      <alignment horizontal="center"/>
    </xf>
    <xf numFmtId="0" fontId="41" fillId="0" borderId="0">
      <alignment horizontal="center" wrapText="1"/>
    </xf>
    <xf numFmtId="173" fontId="41" fillId="0" borderId="0">
      <alignment horizontal="center" wrapText="1"/>
    </xf>
    <xf numFmtId="49" fontId="42" fillId="0" borderId="0">
      <alignment horizontal="left"/>
    </xf>
    <xf numFmtId="0" fontId="38" fillId="9" borderId="0">
      <alignment horizontal="center"/>
    </xf>
    <xf numFmtId="173" fontId="38" fillId="9" borderId="0">
      <alignment horizontal="center"/>
    </xf>
    <xf numFmtId="0" fontId="37" fillId="0" borderId="0">
      <alignment horizontal="center"/>
    </xf>
    <xf numFmtId="173" fontId="37" fillId="0" borderId="0">
      <alignment horizontal="center"/>
    </xf>
    <xf numFmtId="0" fontId="37" fillId="10" borderId="0">
      <alignment horizontal="center"/>
    </xf>
    <xf numFmtId="173" fontId="37" fillId="10" borderId="0">
      <alignment horizontal="center"/>
    </xf>
    <xf numFmtId="0" fontId="37" fillId="0" borderId="0">
      <alignment horizontal="center"/>
    </xf>
    <xf numFmtId="173" fontId="37" fillId="0" borderId="0">
      <alignment horizontal="center"/>
    </xf>
    <xf numFmtId="0" fontId="28" fillId="0" borderId="0"/>
    <xf numFmtId="173" fontId="18" fillId="0" borderId="0"/>
    <xf numFmtId="173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172" fontId="2" fillId="0" borderId="0"/>
    <xf numFmtId="49" fontId="37" fillId="6" borderId="5">
      <alignment horizontal="center"/>
    </xf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7" fillId="11" borderId="0">
      <alignment horizontal="center"/>
    </xf>
    <xf numFmtId="173" fontId="37" fillId="11" borderId="0">
      <alignment horizontal="center"/>
    </xf>
    <xf numFmtId="49" fontId="38" fillId="0" borderId="0">
      <alignment horizontal="left"/>
    </xf>
    <xf numFmtId="0" fontId="42" fillId="0" borderId="0">
      <alignment horizontal="left"/>
    </xf>
    <xf numFmtId="173" fontId="42" fillId="0" borderId="0">
      <alignment horizontal="left"/>
    </xf>
    <xf numFmtId="0" fontId="37" fillId="0" borderId="0"/>
    <xf numFmtId="173" fontId="37" fillId="0" borderId="0"/>
    <xf numFmtId="0" fontId="37" fillId="12" borderId="0">
      <alignment horizontal="center"/>
    </xf>
    <xf numFmtId="173" fontId="37" fillId="12" borderId="0">
      <alignment horizontal="center"/>
    </xf>
    <xf numFmtId="169" fontId="2" fillId="0" borderId="0"/>
  </cellStyleXfs>
  <cellXfs count="103">
    <xf numFmtId="0" fontId="0" fillId="0" borderId="0" xfId="0"/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/>
    <xf numFmtId="0" fontId="0" fillId="2" borderId="1" xfId="0" applyFill="1" applyBorder="1"/>
    <xf numFmtId="0" fontId="0" fillId="0" borderId="3" xfId="0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/>
    <xf numFmtId="167" fontId="0" fillId="0" borderId="0" xfId="0" applyNumberFormat="1"/>
    <xf numFmtId="167" fontId="0" fillId="0" borderId="0" xfId="0" applyNumberFormat="1" applyAlignment="1">
      <alignment horizontal="right"/>
    </xf>
    <xf numFmtId="167" fontId="0" fillId="0" borderId="4" xfId="0" applyNumberFormat="1" applyBorder="1"/>
    <xf numFmtId="167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167" fontId="0" fillId="0" borderId="4" xfId="0" applyNumberFormat="1" applyBorder="1" applyAlignment="1">
      <alignment horizontal="right"/>
    </xf>
    <xf numFmtId="0" fontId="16" fillId="0" borderId="0" xfId="0" applyFont="1"/>
    <xf numFmtId="0" fontId="17" fillId="0" borderId="0" xfId="0" applyFont="1"/>
    <xf numFmtId="168" fontId="0" fillId="0" borderId="0" xfId="1" applyNumberFormat="1" applyFont="1" applyAlignment="1">
      <alignment horizontal="right"/>
    </xf>
    <xf numFmtId="0" fontId="3" fillId="0" borderId="0" xfId="0" applyFont="1"/>
    <xf numFmtId="168" fontId="0" fillId="0" borderId="0" xfId="1" applyNumberFormat="1" applyFont="1"/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/>
    <xf numFmtId="0" fontId="19" fillId="0" borderId="0" xfId="0" applyFont="1"/>
    <xf numFmtId="168" fontId="11" fillId="0" borderId="4" xfId="1" applyNumberFormat="1" applyFont="1" applyFill="1" applyBorder="1" applyAlignment="1">
      <alignment horizontal="right"/>
    </xf>
    <xf numFmtId="168" fontId="20" fillId="0" borderId="0" xfId="1" applyNumberFormat="1" applyFont="1" applyFill="1" applyAlignment="1">
      <alignment horizontal="right"/>
    </xf>
    <xf numFmtId="0" fontId="21" fillId="0" borderId="0" xfId="0" applyFont="1"/>
    <xf numFmtId="169" fontId="0" fillId="0" borderId="0" xfId="117" applyFont="1"/>
    <xf numFmtId="169" fontId="0" fillId="0" borderId="1" xfId="117" applyFont="1" applyBorder="1"/>
    <xf numFmtId="169" fontId="5" fillId="0" borderId="0" xfId="117" applyFont="1" applyAlignment="1">
      <alignment horizontal="right"/>
    </xf>
    <xf numFmtId="169" fontId="0" fillId="0" borderId="0" xfId="117" applyFont="1" applyAlignment="1">
      <alignment horizontal="right"/>
    </xf>
    <xf numFmtId="169" fontId="0" fillId="0" borderId="1" xfId="117" applyFont="1" applyBorder="1" applyAlignment="1">
      <alignment horizontal="right"/>
    </xf>
    <xf numFmtId="169" fontId="14" fillId="0" borderId="0" xfId="117" applyFont="1"/>
    <xf numFmtId="37" fontId="20" fillId="0" borderId="0" xfId="117" applyNumberFormat="1" applyFont="1" applyAlignment="1">
      <alignment horizontal="right"/>
    </xf>
    <xf numFmtId="167" fontId="11" fillId="0" borderId="0" xfId="117" applyNumberFormat="1" applyFont="1" applyAlignment="1">
      <alignment horizontal="right"/>
    </xf>
    <xf numFmtId="167" fontId="11" fillId="0" borderId="2" xfId="117" applyNumberFormat="1" applyFont="1" applyBorder="1" applyAlignment="1">
      <alignment horizontal="right"/>
    </xf>
    <xf numFmtId="167" fontId="20" fillId="0" borderId="0" xfId="117" applyNumberFormat="1" applyFont="1" applyAlignment="1">
      <alignment horizontal="right"/>
    </xf>
    <xf numFmtId="0" fontId="12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4" fontId="14" fillId="0" borderId="0" xfId="0" applyNumberFormat="1" applyFont="1"/>
    <xf numFmtId="0" fontId="13" fillId="0" borderId="0" xfId="0" applyFont="1"/>
    <xf numFmtId="9" fontId="0" fillId="0" borderId="0" xfId="0" applyNumberFormat="1"/>
    <xf numFmtId="0" fontId="13" fillId="0" borderId="0" xfId="117" applyNumberFormat="1" applyFont="1"/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168" fontId="11" fillId="0" borderId="0" xfId="1" applyNumberFormat="1" applyFont="1" applyFill="1" applyAlignment="1">
      <alignment horizontal="right"/>
    </xf>
    <xf numFmtId="165" fontId="0" fillId="0" borderId="4" xfId="0" applyNumberFormat="1" applyBorder="1"/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right"/>
    </xf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 applyAlignment="1">
      <alignment horizontal="right"/>
    </xf>
    <xf numFmtId="169" fontId="44" fillId="0" borderId="0" xfId="117" applyFont="1"/>
    <xf numFmtId="169" fontId="1" fillId="0" borderId="0" xfId="117" applyFont="1"/>
    <xf numFmtId="170" fontId="11" fillId="0" borderId="0" xfId="1" applyNumberFormat="1" applyFont="1" applyAlignment="1">
      <alignment horizontal="right"/>
    </xf>
    <xf numFmtId="0" fontId="1" fillId="0" borderId="0" xfId="0" applyFont="1"/>
    <xf numFmtId="0" fontId="45" fillId="0" borderId="0" xfId="0" applyFont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/>
    <xf numFmtId="174" fontId="11" fillId="0" borderId="0" xfId="117" applyNumberFormat="1" applyFont="1" applyAlignment="1">
      <alignment horizontal="right"/>
    </xf>
    <xf numFmtId="174" fontId="11" fillId="0" borderId="2" xfId="117" applyNumberFormat="1" applyFont="1" applyBorder="1" applyAlignment="1">
      <alignment horizontal="right"/>
    </xf>
    <xf numFmtId="174" fontId="20" fillId="0" borderId="0" xfId="117" applyNumberFormat="1" applyFont="1" applyAlignment="1">
      <alignment horizontal="right"/>
    </xf>
    <xf numFmtId="175" fontId="20" fillId="0" borderId="0" xfId="117" applyNumberFormat="1" applyFont="1" applyAlignment="1">
      <alignment horizontal="right"/>
    </xf>
    <xf numFmtId="175" fontId="11" fillId="0" borderId="0" xfId="117" applyNumberFormat="1" applyFont="1" applyAlignment="1">
      <alignment horizontal="right"/>
    </xf>
    <xf numFmtId="175" fontId="11" fillId="0" borderId="2" xfId="117" applyNumberFormat="1" applyFont="1" applyBorder="1" applyAlignment="1">
      <alignment horizontal="right"/>
    </xf>
    <xf numFmtId="175" fontId="3" fillId="0" borderId="0" xfId="117" applyNumberFormat="1" applyFont="1"/>
    <xf numFmtId="175" fontId="0" fillId="0" borderId="0" xfId="0" applyNumberFormat="1" applyAlignment="1">
      <alignment horizontal="right"/>
    </xf>
    <xf numFmtId="175" fontId="0" fillId="0" borderId="4" xfId="0" applyNumberFormat="1" applyBorder="1"/>
    <xf numFmtId="175" fontId="0" fillId="0" borderId="0" xfId="0" applyNumberFormat="1"/>
    <xf numFmtId="175" fontId="5" fillId="0" borderId="0" xfId="0" applyNumberFormat="1" applyFont="1" applyAlignment="1">
      <alignment horizontal="right"/>
    </xf>
    <xf numFmtId="170" fontId="20" fillId="0" borderId="0" xfId="1" applyNumberFormat="1" applyFont="1" applyAlignment="1">
      <alignment horizontal="right"/>
    </xf>
    <xf numFmtId="0" fontId="5" fillId="0" borderId="0" xfId="0" applyFont="1" applyAlignment="1">
      <alignment vertical="top"/>
    </xf>
    <xf numFmtId="170" fontId="11" fillId="0" borderId="0" xfId="1" applyNumberFormat="1" applyFont="1" applyFill="1" applyAlignment="1">
      <alignment horizontal="right"/>
    </xf>
    <xf numFmtId="170" fontId="20" fillId="0" borderId="0" xfId="1" applyNumberFormat="1" applyFont="1" applyFill="1" applyAlignment="1">
      <alignment horizontal="right"/>
    </xf>
    <xf numFmtId="169" fontId="0" fillId="0" borderId="0" xfId="117" applyFont="1" applyAlignment="1">
      <alignment horizontal="center" vertical="center"/>
    </xf>
    <xf numFmtId="0" fontId="50" fillId="0" borderId="0" xfId="0" applyFont="1"/>
    <xf numFmtId="0" fontId="51" fillId="0" borderId="0" xfId="0" applyFont="1"/>
    <xf numFmtId="169" fontId="45" fillId="0" borderId="0" xfId="117" applyFont="1"/>
    <xf numFmtId="175" fontId="0" fillId="0" borderId="0" xfId="117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wrapText="1"/>
    </xf>
    <xf numFmtId="170" fontId="53" fillId="0" borderId="0" xfId="1" applyNumberFormat="1" applyFont="1" applyFill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70" fontId="3" fillId="0" borderId="0" xfId="1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169" fontId="44" fillId="0" borderId="0" xfId="117" applyFont="1" applyAlignment="1">
      <alignment horizontal="center"/>
    </xf>
    <xf numFmtId="169" fontId="0" fillId="0" borderId="0" xfId="117" applyFont="1" applyAlignment="1">
      <alignment horizontal="center" vertical="center"/>
    </xf>
  </cellXfs>
  <cellStyles count="162">
    <cellStyle name="accesscolumn" xfId="118" xr:uid="{00000000-0005-0000-0000-000000000000}"/>
    <cellStyle name="accesscolumn 2" xfId="119" xr:uid="{00000000-0005-0000-0000-000001000000}"/>
    <cellStyle name="baseentity" xfId="120" xr:uid="{00000000-0005-0000-0000-000002000000}"/>
    <cellStyle name="calcentity" xfId="121" xr:uid="{00000000-0005-0000-0000-000003000000}"/>
    <cellStyle name="cash" xfId="2" xr:uid="{00000000-0005-0000-0000-000004000000}"/>
    <cellStyle name="Comma 2" xfId="3" xr:uid="{00000000-0005-0000-0000-000005000000}"/>
    <cellStyle name="Comma 2 10" xfId="4" xr:uid="{00000000-0005-0000-0000-000006000000}"/>
    <cellStyle name="Comma 2 2" xfId="5" xr:uid="{00000000-0005-0000-0000-000007000000}"/>
    <cellStyle name="Comma 2 3" xfId="6" xr:uid="{00000000-0005-0000-0000-000008000000}"/>
    <cellStyle name="Comma 2 4" xfId="7" xr:uid="{00000000-0005-0000-0000-000009000000}"/>
    <cellStyle name="Comma 2 5" xfId="8" xr:uid="{00000000-0005-0000-0000-00000A000000}"/>
    <cellStyle name="Comma 2 6" xfId="9" xr:uid="{00000000-0005-0000-0000-00000B000000}"/>
    <cellStyle name="Comma 2 7" xfId="10" xr:uid="{00000000-0005-0000-0000-00000C000000}"/>
    <cellStyle name="Comma 2 8" xfId="11" xr:uid="{00000000-0005-0000-0000-00000D000000}"/>
    <cellStyle name="Comma 2 9" xfId="12" xr:uid="{00000000-0005-0000-0000-00000E000000}"/>
    <cellStyle name="Comma 3" xfId="13" xr:uid="{00000000-0005-0000-0000-00000F000000}"/>
    <cellStyle name="Comma 3 2" xfId="14" xr:uid="{00000000-0005-0000-0000-000010000000}"/>
    <cellStyle name="Comma 3 2 2" xfId="15" xr:uid="{00000000-0005-0000-0000-000011000000}"/>
    <cellStyle name="Comma 3 2 3" xfId="16" xr:uid="{00000000-0005-0000-0000-000012000000}"/>
    <cellStyle name="Comma 3 2 4" xfId="17" xr:uid="{00000000-0005-0000-0000-000013000000}"/>
    <cellStyle name="Comma 3 2 5" xfId="18" xr:uid="{00000000-0005-0000-0000-000014000000}"/>
    <cellStyle name="Comma 3 2 6" xfId="19" xr:uid="{00000000-0005-0000-0000-000015000000}"/>
    <cellStyle name="Comma 3 2 7" xfId="20" xr:uid="{00000000-0005-0000-0000-000016000000}"/>
    <cellStyle name="Comma 3 3" xfId="21" xr:uid="{00000000-0005-0000-0000-000017000000}"/>
    <cellStyle name="Comma 3 4" xfId="22" xr:uid="{00000000-0005-0000-0000-000018000000}"/>
    <cellStyle name="Comma 4" xfId="23" xr:uid="{00000000-0005-0000-0000-000019000000}"/>
    <cellStyle name="Comma 5" xfId="24" xr:uid="{00000000-0005-0000-0000-00001A000000}"/>
    <cellStyle name="Comma 5 2" xfId="25" xr:uid="{00000000-0005-0000-0000-00001B000000}"/>
    <cellStyle name="Comma 5 3" xfId="26" xr:uid="{00000000-0005-0000-0000-00001C000000}"/>
    <cellStyle name="Comma 6" xfId="27" xr:uid="{00000000-0005-0000-0000-00001D000000}"/>
    <cellStyle name="Currency 2" xfId="28" xr:uid="{00000000-0005-0000-0000-00001E000000}"/>
    <cellStyle name="errorheader" xfId="122" xr:uid="{00000000-0005-0000-0000-00001F000000}"/>
    <cellStyle name="errorheader 2" xfId="123" xr:uid="{00000000-0005-0000-0000-000020000000}"/>
    <cellStyle name="Euro" xfId="29" xr:uid="{00000000-0005-0000-0000-000021000000}"/>
    <cellStyle name="Euro 2" xfId="30" xr:uid="{00000000-0005-0000-0000-000022000000}"/>
    <cellStyle name="Euro 3" xfId="31" xr:uid="{00000000-0005-0000-0000-000023000000}"/>
    <cellStyle name="Explanatory Text 2" xfId="124" xr:uid="{00000000-0005-0000-0000-000024000000}"/>
    <cellStyle name="EY House" xfId="125" xr:uid="{00000000-0005-0000-0000-000025000000}"/>
    <cellStyle name="fullaccess" xfId="126" xr:uid="{00000000-0005-0000-0000-000026000000}"/>
    <cellStyle name="fullaccess 2" xfId="127" xr:uid="{00000000-0005-0000-0000-000027000000}"/>
    <cellStyle name="gps" xfId="32" xr:uid="{00000000-0005-0000-0000-000028000000}"/>
    <cellStyle name="grey" xfId="128" xr:uid="{00000000-0005-0000-0000-000029000000}"/>
    <cellStyle name="groupheader" xfId="129" xr:uid="{00000000-0005-0000-0000-00002A000000}"/>
    <cellStyle name="groupheader 2" xfId="130" xr:uid="{00000000-0005-0000-0000-00002B000000}"/>
    <cellStyle name="headercolumn" xfId="131" xr:uid="{00000000-0005-0000-0000-00002C000000}"/>
    <cellStyle name="inactiveentity" xfId="132" xr:uid="{00000000-0005-0000-0000-00002D000000}"/>
    <cellStyle name="inactiveentity 2" xfId="133" xr:uid="{00000000-0005-0000-0000-00002E000000}"/>
    <cellStyle name="metadata" xfId="134" xr:uid="{00000000-0005-0000-0000-00002F000000}"/>
    <cellStyle name="metadata 2" xfId="135" xr:uid="{00000000-0005-0000-0000-000030000000}"/>
    <cellStyle name="neveraccess" xfId="136" xr:uid="{00000000-0005-0000-0000-000031000000}"/>
    <cellStyle name="neveraccess 2" xfId="137" xr:uid="{00000000-0005-0000-0000-000032000000}"/>
    <cellStyle name="noaccess" xfId="138" xr:uid="{00000000-0005-0000-0000-000033000000}"/>
    <cellStyle name="noaccess 2" xfId="139" xr:uid="{00000000-0005-0000-0000-000034000000}"/>
    <cellStyle name="Normal" xfId="0" builtinId="0"/>
    <cellStyle name="Normal 10" xfId="140" xr:uid="{00000000-0005-0000-0000-000036000000}"/>
    <cellStyle name="Normal 11" xfId="141" xr:uid="{00000000-0005-0000-0000-000037000000}"/>
    <cellStyle name="Normal 12" xfId="142" xr:uid="{00000000-0005-0000-0000-000038000000}"/>
    <cellStyle name="Normal 13" xfId="143" xr:uid="{00000000-0005-0000-0000-000039000000}"/>
    <cellStyle name="Normal 14" xfId="161" xr:uid="{00000000-0005-0000-0000-00003A000000}"/>
    <cellStyle name="Normal 2" xfId="33" xr:uid="{00000000-0005-0000-0000-00003B000000}"/>
    <cellStyle name="Normal 2 2" xfId="34" xr:uid="{00000000-0005-0000-0000-00003C000000}"/>
    <cellStyle name="Normal 2 2 2" xfId="144" xr:uid="{00000000-0005-0000-0000-00003D000000}"/>
    <cellStyle name="Normal 2 3" xfId="35" xr:uid="{00000000-0005-0000-0000-00003E000000}"/>
    <cellStyle name="Normal 2 4" xfId="145" xr:uid="{00000000-0005-0000-0000-00003F000000}"/>
    <cellStyle name="Normal 2 5" xfId="146" xr:uid="{00000000-0005-0000-0000-000040000000}"/>
    <cellStyle name="Normal 2_SD Projection" xfId="36" xr:uid="{00000000-0005-0000-0000-000041000000}"/>
    <cellStyle name="Normal 3" xfId="37" xr:uid="{00000000-0005-0000-0000-000042000000}"/>
    <cellStyle name="Normal 3 2" xfId="38" xr:uid="{00000000-0005-0000-0000-000043000000}"/>
    <cellStyle name="Normal 3 2 2" xfId="39" xr:uid="{00000000-0005-0000-0000-000044000000}"/>
    <cellStyle name="Normal 3 2 3" xfId="40" xr:uid="{00000000-0005-0000-0000-000045000000}"/>
    <cellStyle name="Normal 3 2 4" xfId="41" xr:uid="{00000000-0005-0000-0000-000046000000}"/>
    <cellStyle name="Normal 3 2 5" xfId="42" xr:uid="{00000000-0005-0000-0000-000047000000}"/>
    <cellStyle name="Normal 3 2 6" xfId="43" xr:uid="{00000000-0005-0000-0000-000048000000}"/>
    <cellStyle name="Normal 3 2 7" xfId="44" xr:uid="{00000000-0005-0000-0000-000049000000}"/>
    <cellStyle name="Normal 3 2_SD Projection" xfId="45" xr:uid="{00000000-0005-0000-0000-00004A000000}"/>
    <cellStyle name="Normal 3 3" xfId="46" xr:uid="{00000000-0005-0000-0000-00004B000000}"/>
    <cellStyle name="Normal 4" xfId="47" xr:uid="{00000000-0005-0000-0000-00004C000000}"/>
    <cellStyle name="Normal 4 2" xfId="48" xr:uid="{00000000-0005-0000-0000-00004D000000}"/>
    <cellStyle name="Normal 4 3" xfId="49" xr:uid="{00000000-0005-0000-0000-00004E000000}"/>
    <cellStyle name="Normal 5" xfId="50" xr:uid="{00000000-0005-0000-0000-00004F000000}"/>
    <cellStyle name="Normal 5 2" xfId="51" xr:uid="{00000000-0005-0000-0000-000050000000}"/>
    <cellStyle name="Normal 6" xfId="52" xr:uid="{00000000-0005-0000-0000-000051000000}"/>
    <cellStyle name="Normal 7" xfId="53" xr:uid="{00000000-0005-0000-0000-000052000000}"/>
    <cellStyle name="Normal 8" xfId="117" xr:uid="{00000000-0005-0000-0000-000053000000}"/>
    <cellStyle name="Normal 9" xfId="147" xr:uid="{00000000-0005-0000-0000-000054000000}"/>
    <cellStyle name="Output Amounts" xfId="54" xr:uid="{00000000-0005-0000-0000-000055000000}"/>
    <cellStyle name="Output Column Headings" xfId="55" xr:uid="{00000000-0005-0000-0000-000056000000}"/>
    <cellStyle name="Output Line Items" xfId="56" xr:uid="{00000000-0005-0000-0000-000057000000}"/>
    <cellStyle name="Output Report Heading" xfId="57" xr:uid="{00000000-0005-0000-0000-000058000000}"/>
    <cellStyle name="Output Report Title" xfId="58" xr:uid="{00000000-0005-0000-0000-000059000000}"/>
    <cellStyle name="Output Report Title 2" xfId="59" xr:uid="{00000000-0005-0000-0000-00005A000000}"/>
    <cellStyle name="Output Report Title 3" xfId="60" xr:uid="{00000000-0005-0000-0000-00005B000000}"/>
    <cellStyle name="Output Report Title 4" xfId="61" xr:uid="{00000000-0005-0000-0000-00005C000000}"/>
    <cellStyle name="Output Report Title 5" xfId="62" xr:uid="{00000000-0005-0000-0000-00005D000000}"/>
    <cellStyle name="Output Report Title 6" xfId="63" xr:uid="{00000000-0005-0000-0000-00005E000000}"/>
    <cellStyle name="Output Report Title 7" xfId="64" xr:uid="{00000000-0005-0000-0000-00005F000000}"/>
    <cellStyle name="Output Report Title 8" xfId="65" xr:uid="{00000000-0005-0000-0000-000060000000}"/>
    <cellStyle name="Output Report Title 9" xfId="66" xr:uid="{00000000-0005-0000-0000-000061000000}"/>
    <cellStyle name="parententity" xfId="148" xr:uid="{00000000-0005-0000-0000-000062000000}"/>
    <cellStyle name="Percent" xfId="1" builtinId="5"/>
    <cellStyle name="Percent 2" xfId="67" xr:uid="{00000000-0005-0000-0000-000064000000}"/>
    <cellStyle name="Percent 2 2" xfId="68" xr:uid="{00000000-0005-0000-0000-000065000000}"/>
    <cellStyle name="Percent 2 3" xfId="69" xr:uid="{00000000-0005-0000-0000-000066000000}"/>
    <cellStyle name="Percent 2 4" xfId="70" xr:uid="{00000000-0005-0000-0000-000067000000}"/>
    <cellStyle name="Percent 2 5" xfId="71" xr:uid="{00000000-0005-0000-0000-000068000000}"/>
    <cellStyle name="Percent 2 6" xfId="72" xr:uid="{00000000-0005-0000-0000-000069000000}"/>
    <cellStyle name="Percent 2 7" xfId="73" xr:uid="{00000000-0005-0000-0000-00006A000000}"/>
    <cellStyle name="Percent 2 8" xfId="74" xr:uid="{00000000-0005-0000-0000-00006B000000}"/>
    <cellStyle name="Percent 2 9" xfId="75" xr:uid="{00000000-0005-0000-0000-00006C000000}"/>
    <cellStyle name="Percent 3" xfId="76" xr:uid="{00000000-0005-0000-0000-00006D000000}"/>
    <cellStyle name="Percent 3 2" xfId="77" xr:uid="{00000000-0005-0000-0000-00006E000000}"/>
    <cellStyle name="Percent 3 3" xfId="78" xr:uid="{00000000-0005-0000-0000-00006F000000}"/>
    <cellStyle name="Percent 3 4" xfId="79" xr:uid="{00000000-0005-0000-0000-000070000000}"/>
    <cellStyle name="Percent 3 5" xfId="80" xr:uid="{00000000-0005-0000-0000-000071000000}"/>
    <cellStyle name="Percent 3 6" xfId="81" xr:uid="{00000000-0005-0000-0000-000072000000}"/>
    <cellStyle name="Percent 3 7" xfId="82" xr:uid="{00000000-0005-0000-0000-000073000000}"/>
    <cellStyle name="Percent 4" xfId="83" xr:uid="{00000000-0005-0000-0000-000074000000}"/>
    <cellStyle name="Percent 5" xfId="149" xr:uid="{00000000-0005-0000-0000-000075000000}"/>
    <cellStyle name="Percent 6" xfId="150" xr:uid="{00000000-0005-0000-0000-000076000000}"/>
    <cellStyle name="Percent 7" xfId="151" xr:uid="{00000000-0005-0000-0000-000077000000}"/>
    <cellStyle name="promoteonly" xfId="152" xr:uid="{00000000-0005-0000-0000-000078000000}"/>
    <cellStyle name="promoteonly 2" xfId="153" xr:uid="{00000000-0005-0000-0000-000079000000}"/>
    <cellStyle name="PSChar" xfId="84" xr:uid="{00000000-0005-0000-0000-00007A000000}"/>
    <cellStyle name="PSDate" xfId="85" xr:uid="{00000000-0005-0000-0000-00007B000000}"/>
    <cellStyle name="PSDec" xfId="86" xr:uid="{00000000-0005-0000-0000-00007C000000}"/>
    <cellStyle name="PSHeading" xfId="87" xr:uid="{00000000-0005-0000-0000-00007D000000}"/>
    <cellStyle name="PSInt" xfId="88" xr:uid="{00000000-0005-0000-0000-00007E000000}"/>
    <cellStyle name="PSSpacer" xfId="89" xr:uid="{00000000-0005-0000-0000-00007F000000}"/>
    <cellStyle name="STYL0 - Style1" xfId="90" xr:uid="{00000000-0005-0000-0000-000080000000}"/>
    <cellStyle name="STYL1 - Style2" xfId="91" xr:uid="{00000000-0005-0000-0000-000081000000}"/>
    <cellStyle name="STYL2 - Style3" xfId="92" xr:uid="{00000000-0005-0000-0000-000082000000}"/>
    <cellStyle name="STYL3 - Style4" xfId="93" xr:uid="{00000000-0005-0000-0000-000083000000}"/>
    <cellStyle name="STYL4 - Style5" xfId="94" xr:uid="{00000000-0005-0000-0000-000084000000}"/>
    <cellStyle name="STYL5 - Style6" xfId="95" xr:uid="{00000000-0005-0000-0000-000085000000}"/>
    <cellStyle name="STYL6 - Style7" xfId="96" xr:uid="{00000000-0005-0000-0000-000086000000}"/>
    <cellStyle name="STYL7 - Style8" xfId="97" xr:uid="{00000000-0005-0000-0000-000087000000}"/>
    <cellStyle name="Style 1" xfId="98" xr:uid="{00000000-0005-0000-0000-000088000000}"/>
    <cellStyle name="Style 1 10" xfId="99" xr:uid="{00000000-0005-0000-0000-000089000000}"/>
    <cellStyle name="Style 1 2" xfId="100" xr:uid="{00000000-0005-0000-0000-00008A000000}"/>
    <cellStyle name="Style 1 2 2" xfId="101" xr:uid="{00000000-0005-0000-0000-00008B000000}"/>
    <cellStyle name="Style 1 2 3" xfId="102" xr:uid="{00000000-0005-0000-0000-00008C000000}"/>
    <cellStyle name="Style 1 2 4" xfId="103" xr:uid="{00000000-0005-0000-0000-00008D000000}"/>
    <cellStyle name="Style 1 2 5" xfId="104" xr:uid="{00000000-0005-0000-0000-00008E000000}"/>
    <cellStyle name="Style 1 2 6" xfId="105" xr:uid="{00000000-0005-0000-0000-00008F000000}"/>
    <cellStyle name="Style 1 2 7" xfId="106" xr:uid="{00000000-0005-0000-0000-000090000000}"/>
    <cellStyle name="Style 1 2 8" xfId="107" xr:uid="{00000000-0005-0000-0000-000091000000}"/>
    <cellStyle name="Style 1 2 9" xfId="108" xr:uid="{00000000-0005-0000-0000-000092000000}"/>
    <cellStyle name="Style 1 3" xfId="109" xr:uid="{00000000-0005-0000-0000-000093000000}"/>
    <cellStyle name="Style 1 4" xfId="110" xr:uid="{00000000-0005-0000-0000-000094000000}"/>
    <cellStyle name="Style 1 5" xfId="111" xr:uid="{00000000-0005-0000-0000-000095000000}"/>
    <cellStyle name="Style 1 6" xfId="112" xr:uid="{00000000-0005-0000-0000-000096000000}"/>
    <cellStyle name="Style 1 7" xfId="113" xr:uid="{00000000-0005-0000-0000-000097000000}"/>
    <cellStyle name="Style 1 8" xfId="114" xr:uid="{00000000-0005-0000-0000-000098000000}"/>
    <cellStyle name="Style 1 9" xfId="115" xr:uid="{00000000-0005-0000-0000-000099000000}"/>
    <cellStyle name="Style 1_SD Projection" xfId="116" xr:uid="{00000000-0005-0000-0000-00009A000000}"/>
    <cellStyle name="textcell" xfId="154" xr:uid="{00000000-0005-0000-0000-00009B000000}"/>
    <cellStyle name="titlerow" xfId="155" xr:uid="{00000000-0005-0000-0000-00009C000000}"/>
    <cellStyle name="titlerow 2" xfId="156" xr:uid="{00000000-0005-0000-0000-00009D000000}"/>
    <cellStyle name="user" xfId="157" xr:uid="{00000000-0005-0000-0000-00009E000000}"/>
    <cellStyle name="user 2" xfId="158" xr:uid="{00000000-0005-0000-0000-00009F000000}"/>
    <cellStyle name="viewonly" xfId="159" xr:uid="{00000000-0005-0000-0000-0000A0000000}"/>
    <cellStyle name="viewonly 2" xfId="160" xr:uid="{00000000-0005-0000-0000-0000A1000000}"/>
  </cellStyles>
  <dxfs count="0"/>
  <tableStyles count="0" defaultTableStyle="TableStyleMedium9" defaultPivotStyle="PivotStyleLight16"/>
  <colors>
    <mruColors>
      <color rgb="FF004B8D"/>
      <color rgb="FF880E27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1</xdr:row>
      <xdr:rowOff>6350</xdr:rowOff>
    </xdr:from>
    <xdr:to>
      <xdr:col>16</xdr:col>
      <xdr:colOff>262890</xdr:colOff>
      <xdr:row>38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EFD165-D8F5-4E14-A2CB-0EF60EDCF4BA}"/>
            </a:ext>
          </a:extLst>
        </xdr:cNvPr>
        <xdr:cNvSpPr/>
      </xdr:nvSpPr>
      <xdr:spPr>
        <a:xfrm>
          <a:off x="8890" y="82550"/>
          <a:ext cx="9232900" cy="5165725"/>
        </a:xfrm>
        <a:prstGeom prst="rect">
          <a:avLst/>
        </a:prstGeom>
        <a:solidFill>
          <a:srgbClr val="004B8D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89626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779252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168878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558503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948129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337755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727381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117007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 editAs="oneCell">
    <xdr:from>
      <xdr:col>1</xdr:col>
      <xdr:colOff>2931</xdr:colOff>
      <xdr:row>14</xdr:row>
      <xdr:rowOff>152830</xdr:rowOff>
    </xdr:from>
    <xdr:to>
      <xdr:col>6</xdr:col>
      <xdr:colOff>317192</xdr:colOff>
      <xdr:row>21</xdr:row>
      <xdr:rowOff>164670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FC59E9-3911-4848-835B-7DB8C3E839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"/>
        <a:stretch/>
      </xdr:blipFill>
      <xdr:spPr bwMode="auto">
        <a:xfrm>
          <a:off x="72781" y="2134030"/>
          <a:ext cx="4156011" cy="100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46990</xdr:colOff>
      <xdr:row>23</xdr:row>
      <xdr:rowOff>156051</xdr:rowOff>
    </xdr:from>
    <xdr:to>
      <xdr:col>16</xdr:col>
      <xdr:colOff>336990</xdr:colOff>
      <xdr:row>23</xdr:row>
      <xdr:rowOff>156051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7EFE9C9-3664-408C-8D43-5303A3DC536B}"/>
            </a:ext>
          </a:extLst>
        </xdr:cNvPr>
        <xdr:cNvCxnSpPr/>
      </xdr:nvCxnSpPr>
      <xdr:spPr>
        <a:xfrm flipH="1">
          <a:off x="46990" y="3508851"/>
          <a:ext cx="9243500" cy="0"/>
        </a:xfrm>
        <a:prstGeom prst="line">
          <a:avLst/>
        </a:prstGeom>
        <a:ln w="762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</xdr:colOff>
      <xdr:row>12</xdr:row>
      <xdr:rowOff>167779</xdr:rowOff>
    </xdr:from>
    <xdr:to>
      <xdr:col>17</xdr:col>
      <xdr:colOff>19490</xdr:colOff>
      <xdr:row>12</xdr:row>
      <xdr:rowOff>167779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7DD6C95-ED27-4AEA-BE1B-D98F325395CF}"/>
            </a:ext>
          </a:extLst>
        </xdr:cNvPr>
        <xdr:cNvCxnSpPr/>
      </xdr:nvCxnSpPr>
      <xdr:spPr>
        <a:xfrm flipH="1">
          <a:off x="85090" y="1767979"/>
          <a:ext cx="9268900" cy="0"/>
        </a:xfrm>
        <a:prstGeom prst="line">
          <a:avLst/>
        </a:prstGeom>
        <a:ln w="762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39053</xdr:colOff>
      <xdr:row>14</xdr:row>
      <xdr:rowOff>190371</xdr:rowOff>
    </xdr:from>
    <xdr:to>
      <xdr:col>16</xdr:col>
      <xdr:colOff>337502</xdr:colOff>
      <xdr:row>21</xdr:row>
      <xdr:rowOff>106109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9122F6A7-6F31-4F16-8A81-5F2C8D34494D}"/>
            </a:ext>
          </a:extLst>
        </xdr:cNvPr>
        <xdr:cNvSpPr txBox="1"/>
      </xdr:nvSpPr>
      <xdr:spPr>
        <a:xfrm>
          <a:off x="4738053" y="2171571"/>
          <a:ext cx="4578349" cy="9063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89626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79252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168878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558503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948129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337755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727381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117007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800" b="1">
              <a:solidFill>
                <a:schemeClr val="bg1"/>
              </a:solidFill>
              <a:latin typeface="Gotham Rounded" charset="0"/>
              <a:ea typeface="Gotham Rounded" charset="0"/>
              <a:cs typeface="Gotham Rounded" charset="0"/>
            </a:rPr>
            <a:t>Preliminary results | FY22</a:t>
          </a:r>
        </a:p>
        <a:p>
          <a:r>
            <a:rPr lang="en-GB" sz="2400" i="1">
              <a:solidFill>
                <a:schemeClr val="bg1"/>
              </a:solidFill>
              <a:latin typeface="Gotham Rounded Medium" charset="0"/>
              <a:ea typeface="Gotham Rounded Medium" charset="0"/>
              <a:cs typeface="Gotham Rounded Medium" charset="0"/>
            </a:rPr>
            <a:t>Supplementary information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Accounts\Management%20Accounts\eplanning\Reporting0203\Period%204\New%20Reports\Balance%20sheet%20&amp;%20cashflow%20reports%20Period%2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Gaccounts\GROUP%20FINANCE%20REPORTING\Annual%20&amp;%20Interim%20Accounts\Annual%20accounts%20by%20year\1213%20yrend\Analyst%20Presentation\Standard%20Disclosure\SBU%20Submissions_\MIS%20DATA%20v2_%20updated%20by%20ML%20jun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DOCUME~1\TWilliam\LOCALS~1\Temp\notes21AED9\Segmentation%20SD%20H1%20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DOCUME~1\rchandar\LOCALS~1\Temp\notes21AED9\London%20vs%20Region%20Q2%20Spl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DOCUME~1\rchandar\LOCALS~1\Temp\notes21AED9\Premier%20Inn%20Total%20Rooms%20&amp;%20Restaurants%20Tracker%20as%20@%20end%20P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LE\YIELD\New%20Marriott%20Yie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Accounts\Management%20Accounts\eplanning\Reporting0405\Period%203\Reports%20-%20month%20end\Balanced%20Scorecard%20Detail%20P3%20she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Accounts\Management%20Accounts\eplanning\Reporting0203\Period%204\New%20Reports\Balanced%20Scorecard%20Detail%20P4%20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DOCUME~1\rsofer\LOCALS~1\Temp\XmasTracker%202005%202509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DOCUME~1\FBenson\LOCALS~1\Temp\XmasTracker%202005%20061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DOCUME~1\Myaxley\LOCALS~1\Temp\~262435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unzipped\weekly%20sales%20report%20wk%2033a%2005.06\weekly%20sales%20report%20wk%2033a%2005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Adaytm Links BS"/>
      <sheetName val="Cashflow"/>
      <sheetName val="Adaytum Links CF"/>
      <sheetName val="BSC Cover"/>
      <sheetName val="Adaytum B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Sheet1"/>
      <sheetName val="Q2_H1"/>
      <sheetName val="Q2_H4"/>
      <sheetName val="Q2_H3"/>
      <sheetName val="Sheet5"/>
      <sheetName val="Q3_H1"/>
      <sheetName val="Q3_H4"/>
      <sheetName val="Q3_H3"/>
      <sheetName val="Q4_H1"/>
      <sheetName val="Q4_H4"/>
      <sheetName val="Q4_H3"/>
      <sheetName val="Sheet13"/>
      <sheetName val="Sheet9"/>
      <sheetName val="Q5_H1"/>
      <sheetName val="Q5_H4"/>
      <sheetName val="Q5_H3"/>
      <sheetName val="Sheet2"/>
      <sheetName val="Sheet3"/>
      <sheetName val="Sheet6"/>
      <sheetName val="JS Data"/>
      <sheetName val="SD Normal submission"/>
      <sheetName val="SD Additional"/>
      <sheetName val="Master"/>
      <sheetName val="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MIS Query"/>
      <sheetName val="WHR (3)"/>
      <sheetName val="Tenure"/>
      <sheetName val="London"/>
      <sheetName val="Back Up"/>
      <sheetName val="BPR - Site Returns"/>
      <sheetName val="Site List - Rolling 1314"/>
      <sheetName val="WHRTOTAL Hierarchy"/>
      <sheetName val="Disclos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_H1"/>
      <sheetName val="Q2_H4"/>
      <sheetName val="Q2_H3"/>
      <sheetName val="Q3_H1"/>
      <sheetName val="Q3_H4"/>
      <sheetName val="Q3_H3"/>
      <sheetName val="Q4_H1"/>
      <sheetName val="Q4_H4"/>
      <sheetName val="Q4_H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opening history"/>
      <sheetName val="Summary"/>
      <sheetName val="Region Split"/>
      <sheetName val="WINcard"/>
      <sheetName val="Site List - Rolling 1314"/>
      <sheetName val="1314"/>
      <sheetName val="1213"/>
      <sheetName val="Summary 1213 Statutory"/>
      <sheetName val="Site List - Rolling 1112"/>
      <sheetName val="Site List - Rolling 1213"/>
      <sheetName val="TS Detail"/>
      <sheetName val="TS - PI and Rest list"/>
      <sheetName val="Rec to Ops Heirarchy"/>
      <sheetName val="11-12 Budget Heirarchy"/>
      <sheetName val="Summary 1112 Statutory"/>
      <sheetName val="1112"/>
      <sheetName val="Trading Statement"/>
      <sheetName val="Summary 1011 Statutory"/>
      <sheetName val="Summary 1011 Actual"/>
      <sheetName val="Site List - Rolling 1011"/>
      <sheetName val="1011"/>
      <sheetName val="Summary 0910 Actual"/>
      <sheetName val="Summary 0910 Statutory"/>
      <sheetName val="Site List - Rolling 0910"/>
      <sheetName val="0910"/>
      <sheetName val="Summary @ 0809 YE"/>
      <sheetName val="0809"/>
      <sheetName val="Stat disclosure working-0809"/>
      <sheetName val="0708"/>
      <sheetName val="0607"/>
      <sheetName val="0607 Y End"/>
      <sheetName val="0607 new openings"/>
      <sheetName val="Sheet1"/>
      <sheetName val="PI Fact Sheet"/>
      <sheetName val="Green Sites"/>
      <sheetName val="Rec from week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and Update"/>
      <sheetName val="Summary Sheet"/>
      <sheetName val="Rooms Available"/>
      <sheetName val="Rooms Sold"/>
      <sheetName val="Rooms Revenue"/>
      <sheetName val="occupancy"/>
      <sheetName val="ARR"/>
      <sheetName val="Yield"/>
      <sheetName val="Marriott Market Premium"/>
      <sheetName val="Cover Sheet"/>
      <sheetName val="Swallow Conversion graphs"/>
      <sheetName val="Swallows (disposals)"/>
      <sheetName val="Market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INING FEES INCOME"/>
      <sheetName val="SUBSCRIPTIONS INCOME"/>
      <sheetName val="TOTAL INCOME"/>
      <sheetName val="TOTAL OPERATING INCO"/>
      <sheetName val="Total Income (Operat"/>
      <sheetName val="CENTRE CONTRIBUTION"/>
      <sheetName val="Depreciation"/>
      <sheetName val="BSC (members)"/>
      <sheetName val="BSC (memberships)"/>
      <sheetName val="Contribution %"/>
      <sheetName val="EBITDA &amp; %"/>
      <sheetName val="NAV and ROCE"/>
      <sheetName val="Central"/>
      <sheetName val="Member Numbers"/>
      <sheetName val="Membership Numb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INING FEES INCOME"/>
      <sheetName val="SUBSCRIPTIONS INCOME"/>
      <sheetName val="TOTAL INCOME"/>
      <sheetName val="TOTAL OPERATING INCO"/>
      <sheetName val="Total Income (Operat"/>
      <sheetName val="CENTRE CONTRIBUTION"/>
      <sheetName val="Depreciation"/>
      <sheetName val="BSC"/>
      <sheetName val="Contribution %"/>
      <sheetName val="EBITDA &amp; %"/>
      <sheetName val="NAV and ROCE"/>
      <sheetName val="Cashflow"/>
      <sheetName val="Central"/>
      <sheetName val="Membership Numb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XdayData"/>
      <sheetName val="FestiveData"/>
      <sheetName val="ListXday"/>
      <sheetName val="ListFestive"/>
      <sheetName val="List"/>
      <sheetName val="Summary"/>
      <sheetName val="Summary Xday"/>
      <sheetName val="XdayBookings"/>
      <sheetName val="Summary Festive"/>
      <sheetName val="FestiveBoo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XdayData"/>
      <sheetName val="FestiveData"/>
      <sheetName val="ListXday"/>
      <sheetName val="ListFestive"/>
      <sheetName val="List"/>
      <sheetName val="Summary"/>
      <sheetName val="Summary Xday"/>
      <sheetName val="XdayBookings"/>
      <sheetName val="Summary Festive"/>
      <sheetName val="FestiveBoo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XdayData"/>
      <sheetName val="NYE Data"/>
      <sheetName val="FestiveData"/>
      <sheetName val="ListXday"/>
      <sheetName val="ListFestive"/>
      <sheetName val="List"/>
      <sheetName val="Summary"/>
      <sheetName val="Summary Xday"/>
      <sheetName val="XdayBookings"/>
      <sheetName val="Summary Festive"/>
      <sheetName val="FestiveBookings"/>
      <sheetName val="Summary NYE"/>
      <sheetName val="NYEBoo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ti_solus"/>
      <sheetName val="colocated"/>
      <sheetName val="spirit"/>
      <sheetName val="week_dates"/>
      <sheetName val="notes and queries"/>
      <sheetName val="site_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91"/>
  <sheetViews>
    <sheetView showGridLines="0" tabSelected="1" view="pageBreakPreview" topLeftCell="A7" zoomScale="115" zoomScaleNormal="100" zoomScaleSheetLayoutView="115" workbookViewId="0">
      <selection activeCell="T5" sqref="T5"/>
    </sheetView>
  </sheetViews>
  <sheetFormatPr defaultColWidth="9.140625" defaultRowHeight="15"/>
  <cols>
    <col min="1" max="1" width="1" customWidth="1"/>
    <col min="2" max="2" width="21" customWidth="1"/>
    <col min="7" max="7" width="10.85546875" customWidth="1"/>
    <col min="8" max="8" width="1" customWidth="1"/>
    <col min="9" max="9" width="10.85546875" customWidth="1"/>
    <col min="10" max="10" width="1" customWidth="1"/>
    <col min="11" max="11" width="10.85546875" customWidth="1"/>
    <col min="12" max="12" width="1" customWidth="1"/>
    <col min="13" max="13" width="13.140625" customWidth="1"/>
    <col min="17" max="17" width="5.140625" customWidth="1"/>
  </cols>
  <sheetData>
    <row r="1" spans="2:13" ht="6" customHeight="1"/>
    <row r="3" spans="2:13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6" customHeight="1"/>
    <row r="5" spans="2:13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" customHeight="1">
      <c r="B9" s="3"/>
      <c r="C9" s="4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.5" customHeight="1">
      <c r="B10" s="3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.5" customHeight="1">
      <c r="B11" s="3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" customHeight="1">
      <c r="B12" s="5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5" customHeight="1">
      <c r="B13" s="5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5" customHeight="1">
      <c r="B14" s="2"/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 customHeight="1"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.5" customHeight="1">
      <c r="B16" s="3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5" ht="1.5" customHeight="1"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5" ht="15" customHeight="1">
      <c r="B18" s="5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5" ht="15" customHeight="1">
      <c r="B19" s="5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5" ht="15" customHeight="1">
      <c r="B20" s="5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5" ht="15" customHeight="1">
      <c r="B21" s="5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5" ht="15" customHeight="1">
      <c r="B22" s="5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5" ht="15" customHeight="1">
      <c r="B23" s="2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5" ht="15" customHeight="1">
      <c r="B24" s="2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5" ht="15" customHeight="1">
      <c r="B25" s="2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5" ht="15" customHeight="1">
      <c r="B26" s="3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5" ht="1.5" customHeight="1">
      <c r="B27" s="3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5" ht="1.5" customHeight="1">
      <c r="B28" s="3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5" ht="15" customHeight="1">
      <c r="B29" s="5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5" ht="15" customHeight="1">
      <c r="C30" s="8"/>
      <c r="O30" s="9"/>
    </row>
    <row r="31" spans="2:15" ht="15" customHeight="1">
      <c r="B31" s="3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5" ht="1.5" customHeight="1">
      <c r="B32" s="3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5" ht="1.5" customHeight="1">
      <c r="B33" s="3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5" ht="15" customHeight="1">
      <c r="B34" s="5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5" ht="15" customHeight="1">
      <c r="C35" s="8"/>
      <c r="O35" s="9"/>
    </row>
    <row r="36" spans="2:15" ht="15" customHeight="1">
      <c r="B36" s="3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5" ht="1.5" customHeight="1">
      <c r="B37" s="3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5" ht="1.5" customHeight="1">
      <c r="B38" s="3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5" ht="9.75" customHeight="1">
      <c r="B39" s="5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ht="15" customHeight="1"/>
    <row r="41" spans="2:15" ht="15" customHeight="1"/>
    <row r="42" spans="2:15" ht="15" customHeight="1"/>
    <row r="43" spans="2:15" ht="15" customHeight="1"/>
    <row r="56" spans="2:13" ht="15.75">
      <c r="B56" s="69"/>
      <c r="G56" s="10"/>
      <c r="H56" s="10"/>
      <c r="I56" s="11"/>
      <c r="J56" s="11"/>
      <c r="K56" s="11"/>
      <c r="L56" s="10"/>
      <c r="M56" s="9"/>
    </row>
    <row r="57" spans="2:13" ht="15.75">
      <c r="B57" s="69"/>
      <c r="G57" s="10"/>
      <c r="H57" s="10"/>
      <c r="I57" s="11"/>
      <c r="J57" s="11"/>
      <c r="K57" s="11"/>
      <c r="L57" s="10"/>
      <c r="M57" s="9"/>
    </row>
    <row r="58" spans="2:13" ht="15.75">
      <c r="B58" s="69"/>
      <c r="G58" s="10"/>
      <c r="H58" s="10"/>
      <c r="I58" s="11"/>
      <c r="J58" s="11"/>
      <c r="K58" s="11"/>
      <c r="L58" s="10"/>
      <c r="M58" s="9"/>
    </row>
    <row r="59" spans="2:13" ht="15.75">
      <c r="B59" s="69"/>
      <c r="G59" s="10"/>
      <c r="H59" s="10"/>
      <c r="I59" s="11"/>
      <c r="J59" s="11"/>
      <c r="K59" s="11"/>
      <c r="L59" s="10"/>
      <c r="M59" s="9"/>
    </row>
    <row r="60" spans="2:13" ht="15.75">
      <c r="B60" s="69"/>
      <c r="G60" s="10"/>
      <c r="H60" s="10"/>
      <c r="I60" s="11"/>
      <c r="J60" s="11"/>
      <c r="K60" s="11"/>
      <c r="L60" s="10"/>
      <c r="M60" s="9"/>
    </row>
    <row r="61" spans="2:13" ht="15.75">
      <c r="B61" s="69"/>
      <c r="G61" s="10"/>
      <c r="H61" s="10"/>
      <c r="I61" s="11"/>
      <c r="J61" s="11"/>
      <c r="K61" s="11"/>
      <c r="L61" s="10"/>
      <c r="M61" s="9"/>
    </row>
    <row r="62" spans="2:13" ht="15.75">
      <c r="B62" s="69"/>
      <c r="G62" s="10"/>
      <c r="H62" s="10"/>
      <c r="I62" s="11"/>
      <c r="J62" s="11"/>
      <c r="K62" s="11"/>
      <c r="L62" s="10"/>
      <c r="M62" s="9"/>
    </row>
    <row r="63" spans="2:13" ht="15.75">
      <c r="B63" s="69"/>
      <c r="G63" s="10"/>
      <c r="H63" s="10"/>
      <c r="I63" s="11"/>
      <c r="J63" s="11"/>
      <c r="K63" s="11"/>
      <c r="L63" s="10"/>
      <c r="M63" s="9"/>
    </row>
    <row r="64" spans="2:13" ht="15.75">
      <c r="B64" s="69"/>
      <c r="G64" s="10"/>
      <c r="H64" s="10"/>
      <c r="I64" s="11"/>
      <c r="J64" s="11"/>
      <c r="K64" s="11"/>
      <c r="L64" s="10"/>
      <c r="M64" s="9"/>
    </row>
    <row r="65" spans="2:13" ht="15.75">
      <c r="B65" s="69"/>
      <c r="G65" s="10"/>
      <c r="H65" s="10"/>
      <c r="I65" s="11"/>
      <c r="J65" s="11"/>
      <c r="K65" s="11"/>
      <c r="L65" s="10"/>
      <c r="M65" s="9"/>
    </row>
    <row r="66" spans="2:13" ht="15.75">
      <c r="B66" s="69"/>
      <c r="G66" s="10"/>
      <c r="H66" s="10"/>
      <c r="I66" s="11"/>
      <c r="J66" s="11"/>
      <c r="K66" s="11"/>
      <c r="L66" s="10"/>
      <c r="M66" s="9"/>
    </row>
    <row r="67" spans="2:13" ht="15.75">
      <c r="B67" s="69"/>
      <c r="G67" s="10"/>
      <c r="H67" s="10"/>
      <c r="I67" s="11"/>
      <c r="J67" s="11"/>
      <c r="K67" s="11"/>
      <c r="L67" s="10"/>
      <c r="M67" s="9"/>
    </row>
    <row r="68" spans="2:13" ht="15.75">
      <c r="B68" s="69"/>
      <c r="G68" s="10"/>
      <c r="H68" s="10"/>
      <c r="I68" s="11"/>
      <c r="J68" s="11"/>
      <c r="K68" s="11"/>
      <c r="L68" s="10"/>
      <c r="M68" s="9"/>
    </row>
    <row r="69" spans="2:13" ht="15.75">
      <c r="B69" s="69"/>
      <c r="G69" s="10"/>
      <c r="H69" s="10"/>
      <c r="I69" s="11"/>
      <c r="J69" s="11"/>
      <c r="K69" s="11"/>
      <c r="L69" s="10"/>
      <c r="M69" s="9"/>
    </row>
    <row r="70" spans="2:13" ht="15.75">
      <c r="B70" s="69"/>
      <c r="G70" s="10"/>
      <c r="H70" s="10"/>
      <c r="I70" s="11"/>
      <c r="J70" s="11"/>
      <c r="K70" s="11"/>
      <c r="L70" s="10"/>
      <c r="M70" s="9"/>
    </row>
    <row r="71" spans="2:13" ht="15.75">
      <c r="B71" s="69"/>
      <c r="G71" s="10"/>
      <c r="H71" s="10"/>
      <c r="I71" s="11"/>
      <c r="J71" s="11"/>
      <c r="K71" s="11"/>
      <c r="L71" s="10"/>
      <c r="M71" s="9"/>
    </row>
    <row r="72" spans="2:13" ht="15.75">
      <c r="B72" s="69"/>
      <c r="G72" s="10"/>
      <c r="H72" s="10"/>
      <c r="I72" s="11"/>
      <c r="J72" s="11"/>
      <c r="K72" s="11"/>
      <c r="L72" s="10"/>
      <c r="M72" s="9"/>
    </row>
    <row r="73" spans="2:13" ht="15.75">
      <c r="B73" s="69"/>
      <c r="G73" s="10"/>
      <c r="H73" s="10"/>
      <c r="I73" s="11"/>
      <c r="J73" s="11"/>
      <c r="K73" s="11"/>
      <c r="L73" s="10"/>
      <c r="M73" s="9"/>
    </row>
    <row r="74" spans="2:13" ht="15.75">
      <c r="B74" s="69"/>
      <c r="G74" s="10"/>
      <c r="H74" s="10"/>
      <c r="I74" s="11"/>
      <c r="J74" s="11"/>
      <c r="K74" s="11"/>
      <c r="L74" s="10"/>
      <c r="M74" s="9"/>
    </row>
    <row r="75" spans="2:13" ht="15.75">
      <c r="B75" s="69"/>
      <c r="G75" s="10"/>
      <c r="H75" s="10"/>
      <c r="I75" s="11"/>
      <c r="J75" s="11"/>
      <c r="K75" s="11"/>
      <c r="L75" s="10"/>
      <c r="M75" s="9"/>
    </row>
    <row r="76" spans="2:13" ht="15.75">
      <c r="B76" s="69"/>
      <c r="G76" s="10"/>
      <c r="H76" s="10"/>
      <c r="I76" s="11"/>
      <c r="J76" s="11"/>
      <c r="K76" s="11"/>
      <c r="L76" s="10"/>
      <c r="M76" s="9"/>
    </row>
    <row r="77" spans="2:13" ht="15.75">
      <c r="B77" s="69"/>
      <c r="G77" s="10"/>
      <c r="H77" s="10"/>
      <c r="I77" s="11"/>
      <c r="J77" s="11"/>
      <c r="K77" s="11"/>
      <c r="L77" s="10"/>
      <c r="M77" s="9"/>
    </row>
    <row r="78" spans="2:13" ht="15.75">
      <c r="B78" s="69"/>
      <c r="G78" s="10"/>
      <c r="H78" s="10"/>
      <c r="I78" s="11"/>
      <c r="J78" s="11"/>
      <c r="K78" s="11"/>
      <c r="L78" s="10"/>
      <c r="M78" s="9"/>
    </row>
    <row r="79" spans="2:13" ht="15.75">
      <c r="B79" s="69"/>
      <c r="G79" s="10"/>
      <c r="H79" s="10"/>
      <c r="I79" s="11"/>
      <c r="J79" s="11"/>
      <c r="K79" s="11"/>
      <c r="L79" s="10"/>
      <c r="M79" s="9"/>
    </row>
    <row r="80" spans="2:13" ht="15.75">
      <c r="B80" s="69"/>
      <c r="G80" s="10"/>
      <c r="H80" s="10"/>
      <c r="I80" s="11"/>
      <c r="J80" s="11"/>
      <c r="K80" s="11"/>
      <c r="L80" s="10"/>
      <c r="M80" s="9"/>
    </row>
    <row r="81" spans="2:13" ht="15.75">
      <c r="B81" s="69"/>
      <c r="G81" s="10"/>
      <c r="H81" s="10"/>
      <c r="I81" s="11"/>
      <c r="J81" s="11"/>
      <c r="K81" s="11"/>
      <c r="L81" s="10"/>
      <c r="M81" s="9"/>
    </row>
    <row r="82" spans="2:13" ht="15.75">
      <c r="B82" s="69"/>
      <c r="G82" s="10"/>
      <c r="H82" s="10"/>
      <c r="I82" s="11"/>
      <c r="J82" s="11"/>
      <c r="K82" s="11"/>
      <c r="L82" s="10"/>
      <c r="M82" s="9"/>
    </row>
    <row r="83" spans="2:13" ht="15.75">
      <c r="B83" s="69"/>
      <c r="G83" s="10"/>
      <c r="H83" s="10"/>
      <c r="I83" s="11"/>
      <c r="J83" s="11"/>
      <c r="K83" s="11"/>
      <c r="L83" s="10"/>
      <c r="M83" s="9"/>
    </row>
    <row r="84" spans="2:13" ht="15.75">
      <c r="B84" s="69"/>
      <c r="G84" s="10"/>
      <c r="H84" s="10"/>
      <c r="I84" s="11"/>
      <c r="J84" s="11"/>
      <c r="K84" s="11"/>
      <c r="L84" s="10"/>
      <c r="M84" s="9"/>
    </row>
    <row r="85" spans="2:13" ht="15.75">
      <c r="B85" s="69"/>
      <c r="G85" s="10"/>
      <c r="H85" s="10"/>
      <c r="I85" s="11"/>
      <c r="J85" s="11"/>
      <c r="K85" s="11"/>
      <c r="L85" s="10"/>
      <c r="M85" s="9"/>
    </row>
    <row r="86" spans="2:13" ht="15.75">
      <c r="B86" s="69"/>
      <c r="G86" s="10"/>
      <c r="H86" s="10"/>
      <c r="I86" s="11"/>
      <c r="J86" s="11"/>
      <c r="K86" s="11"/>
      <c r="L86" s="10"/>
      <c r="M86" s="9"/>
    </row>
    <row r="87" spans="2:13" ht="15.75">
      <c r="B87" s="69"/>
      <c r="G87" s="10"/>
      <c r="H87" s="10"/>
      <c r="I87" s="11"/>
      <c r="J87" s="11"/>
      <c r="K87" s="11"/>
      <c r="L87" s="10"/>
      <c r="M87" s="9"/>
    </row>
    <row r="88" spans="2:13" ht="15.75">
      <c r="B88" s="69"/>
      <c r="G88" s="10"/>
      <c r="H88" s="10"/>
      <c r="I88" s="11"/>
      <c r="J88" s="11"/>
      <c r="K88" s="11"/>
      <c r="L88" s="10"/>
      <c r="M88" s="9"/>
    </row>
    <row r="89" spans="2:13" ht="15.75">
      <c r="B89" s="69"/>
      <c r="G89" s="10"/>
      <c r="H89" s="10"/>
      <c r="I89" s="11"/>
      <c r="J89" s="11"/>
      <c r="K89" s="11"/>
      <c r="L89" s="10"/>
      <c r="M89" s="9"/>
    </row>
    <row r="91" spans="2:13">
      <c r="I91" s="12"/>
      <c r="K91" s="12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&amp;C&amp;"Calibri"&amp;10&amp;K000000 This document has been marked as Non-Confidential&amp;1#_x000D_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19E5-4B07-4DC6-81CB-B749216EE705}">
  <sheetPr>
    <pageSetUpPr fitToPage="1"/>
  </sheetPr>
  <dimension ref="B1:K28"/>
  <sheetViews>
    <sheetView showGridLines="0" view="pageBreakPreview" topLeftCell="A7" zoomScaleNormal="100" zoomScaleSheetLayoutView="100" workbookViewId="0">
      <selection activeCell="K13" sqref="K13"/>
    </sheetView>
  </sheetViews>
  <sheetFormatPr defaultColWidth="9.140625" defaultRowHeight="15"/>
  <cols>
    <col min="1" max="1" width="1" style="37" customWidth="1"/>
    <col min="2" max="2" width="40" style="37" customWidth="1"/>
    <col min="3" max="4" width="9.140625" style="37"/>
    <col min="5" max="5" width="12.85546875" style="37" customWidth="1"/>
    <col min="6" max="6" width="1" style="37" customWidth="1"/>
    <col min="7" max="7" width="13.140625" style="37" customWidth="1"/>
    <col min="8" max="8" width="1" style="37" customWidth="1"/>
    <col min="9" max="9" width="13.140625" style="37" customWidth="1"/>
    <col min="10" max="10" width="1" style="37" customWidth="1"/>
    <col min="11" max="11" width="13.140625" style="37" customWidth="1"/>
    <col min="12" max="16384" width="9.140625" style="37"/>
  </cols>
  <sheetData>
    <row r="1" spans="2:11" ht="6" customHeight="1"/>
    <row r="2" spans="2:11" ht="26.25">
      <c r="B2" s="55" t="s">
        <v>121</v>
      </c>
    </row>
    <row r="3" spans="2:11" ht="6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6" customHeight="1"/>
    <row r="5" spans="2:11">
      <c r="F5" s="39"/>
      <c r="G5" s="39" t="s">
        <v>18</v>
      </c>
      <c r="H5" s="39"/>
      <c r="I5" s="39" t="s">
        <v>19</v>
      </c>
      <c r="J5" s="39"/>
      <c r="K5" s="39" t="s">
        <v>20</v>
      </c>
    </row>
    <row r="6" spans="2:11" ht="6" customHeight="1">
      <c r="F6" s="40"/>
      <c r="G6" s="40"/>
      <c r="H6" s="40"/>
      <c r="I6" s="40"/>
      <c r="J6" s="40"/>
      <c r="K6" s="40"/>
    </row>
    <row r="7" spans="2:11" ht="16.5" customHeight="1">
      <c r="F7" s="40"/>
      <c r="G7" s="40" t="s">
        <v>47</v>
      </c>
      <c r="H7" s="40"/>
      <c r="I7" s="40" t="s">
        <v>47</v>
      </c>
      <c r="J7" s="40"/>
      <c r="K7" s="40" t="s">
        <v>47</v>
      </c>
    </row>
    <row r="8" spans="2:11" ht="6" customHeight="1" thickBot="1">
      <c r="F8" s="41"/>
      <c r="G8" s="41"/>
      <c r="H8" s="41"/>
      <c r="I8" s="41"/>
      <c r="J8" s="41"/>
      <c r="K8" s="41"/>
    </row>
    <row r="9" spans="2:11" ht="6" customHeight="1">
      <c r="F9" s="40"/>
      <c r="G9" s="40"/>
      <c r="H9" s="40"/>
      <c r="I9" s="40"/>
      <c r="J9" s="40"/>
      <c r="K9" s="40"/>
    </row>
    <row r="10" spans="2:11" ht="15.75">
      <c r="B10" s="67" t="s">
        <v>122</v>
      </c>
      <c r="F10" s="44"/>
      <c r="G10" s="75">
        <v>-67</v>
      </c>
      <c r="H10" s="75"/>
      <c r="I10" s="75">
        <v>-109.2</v>
      </c>
      <c r="J10" s="75"/>
      <c r="K10" s="75">
        <v>36.200000000000003</v>
      </c>
    </row>
    <row r="11" spans="2:11" ht="15.75">
      <c r="B11" s="67" t="s">
        <v>123</v>
      </c>
      <c r="F11" s="44"/>
      <c r="G11" s="75">
        <v>-9.3000000000000007</v>
      </c>
      <c r="H11" s="75"/>
      <c r="I11" s="75">
        <v>18.399999999999999</v>
      </c>
      <c r="J11" s="75"/>
      <c r="K11" s="75">
        <v>28.8</v>
      </c>
    </row>
    <row r="12" spans="2:11" ht="15.75">
      <c r="B12" s="67" t="s">
        <v>124</v>
      </c>
      <c r="F12" s="44"/>
      <c r="G12" s="75"/>
      <c r="H12" s="75"/>
      <c r="I12" s="75">
        <f>4.5+1.3</f>
        <v>5.8</v>
      </c>
      <c r="J12" s="75"/>
      <c r="K12" s="75">
        <v>8.6999999999999993</v>
      </c>
    </row>
    <row r="13" spans="2:11" ht="15.75">
      <c r="B13" s="67" t="s">
        <v>125</v>
      </c>
      <c r="F13" s="44"/>
      <c r="G13" s="75">
        <v>0.2</v>
      </c>
      <c r="H13" s="75"/>
      <c r="I13" s="75">
        <v>-12.1</v>
      </c>
      <c r="J13" s="75"/>
      <c r="K13" s="75">
        <v>0.3</v>
      </c>
    </row>
    <row r="14" spans="2:11" ht="15.75">
      <c r="B14" s="67" t="s">
        <v>126</v>
      </c>
      <c r="F14" s="44"/>
      <c r="G14" s="75">
        <v>16</v>
      </c>
      <c r="H14" s="75"/>
      <c r="I14" s="75">
        <v>1.8</v>
      </c>
      <c r="J14" s="75"/>
      <c r="K14" s="75"/>
    </row>
    <row r="15" spans="2:11" ht="15.75">
      <c r="B15" s="67" t="s">
        <v>127</v>
      </c>
      <c r="F15" s="44"/>
      <c r="G15" s="75">
        <v>2.2999999999999998</v>
      </c>
      <c r="H15" s="75"/>
      <c r="I15" s="75"/>
      <c r="J15" s="75"/>
      <c r="K15" s="75"/>
    </row>
    <row r="16" spans="2:11" ht="15.75">
      <c r="B16" s="67" t="s">
        <v>128</v>
      </c>
      <c r="F16" s="44"/>
      <c r="G16" s="75"/>
      <c r="H16" s="75"/>
      <c r="I16" s="75">
        <v>-238.8</v>
      </c>
      <c r="J16" s="75"/>
      <c r="K16" s="75"/>
    </row>
    <row r="17" spans="2:11" ht="15.75">
      <c r="B17" s="67" t="s">
        <v>129</v>
      </c>
      <c r="F17" s="44"/>
      <c r="G17" s="75"/>
      <c r="H17" s="75"/>
      <c r="I17" s="75">
        <v>-8.1999999999999993</v>
      </c>
      <c r="J17" s="75"/>
      <c r="K17" s="75"/>
    </row>
    <row r="18" spans="2:11" ht="15.75">
      <c r="B18" s="67" t="s">
        <v>130</v>
      </c>
      <c r="F18" s="44"/>
      <c r="G18" s="75">
        <v>-2.4</v>
      </c>
      <c r="H18" s="75"/>
      <c r="I18" s="75">
        <v>-12.4</v>
      </c>
      <c r="J18" s="75"/>
      <c r="K18" s="75"/>
    </row>
    <row r="19" spans="2:11" ht="15.75">
      <c r="B19" s="67" t="s">
        <v>131</v>
      </c>
      <c r="F19" s="44"/>
      <c r="G19" s="75"/>
      <c r="H19" s="75"/>
      <c r="I19" s="75">
        <v>-1.1000000000000001</v>
      </c>
      <c r="J19" s="75"/>
      <c r="K19" s="75"/>
    </row>
    <row r="20" spans="2:11" ht="15.75">
      <c r="B20" s="67" t="s">
        <v>132</v>
      </c>
      <c r="F20" s="44"/>
      <c r="G20" s="75">
        <v>-14.7</v>
      </c>
      <c r="H20" s="75"/>
      <c r="I20" s="75">
        <f>0.5-0.5+6.4</f>
        <v>6.4</v>
      </c>
      <c r="J20" s="75"/>
      <c r="K20" s="75"/>
    </row>
    <row r="21" spans="2:11" ht="15.75">
      <c r="B21" s="67" t="s">
        <v>133</v>
      </c>
      <c r="F21" s="44"/>
      <c r="G21" s="75">
        <v>-3</v>
      </c>
      <c r="H21" s="75"/>
      <c r="I21" s="75"/>
      <c r="J21" s="75"/>
      <c r="K21" s="75"/>
    </row>
    <row r="22" spans="2:11" ht="15.75">
      <c r="B22" s="67" t="s">
        <v>134</v>
      </c>
      <c r="F22" s="44"/>
      <c r="G22" s="75">
        <v>-0.4</v>
      </c>
      <c r="H22" s="75"/>
      <c r="I22" s="75">
        <v>-1.7</v>
      </c>
      <c r="J22" s="75"/>
      <c r="K22" s="75"/>
    </row>
    <row r="23" spans="2:11" ht="15.75">
      <c r="B23" s="67" t="s">
        <v>135</v>
      </c>
      <c r="F23" s="44"/>
      <c r="G23" s="75"/>
      <c r="H23" s="75"/>
      <c r="I23" s="75">
        <v>-21.2</v>
      </c>
      <c r="J23" s="75"/>
      <c r="K23" s="75"/>
    </row>
    <row r="24" spans="2:11" ht="2.1" customHeight="1">
      <c r="F24" s="45"/>
      <c r="G24" s="76"/>
      <c r="H24" s="76"/>
      <c r="I24" s="76"/>
      <c r="J24" s="76"/>
      <c r="K24" s="76"/>
    </row>
    <row r="25" spans="2:11" ht="2.1" customHeight="1">
      <c r="F25" s="44"/>
      <c r="G25" s="75"/>
      <c r="H25" s="75"/>
      <c r="I25" s="75"/>
      <c r="J25" s="75"/>
      <c r="K25" s="75"/>
    </row>
    <row r="26" spans="2:11" ht="2.1" customHeight="1">
      <c r="F26" s="44"/>
      <c r="G26" s="75"/>
      <c r="H26" s="75"/>
      <c r="I26" s="75"/>
      <c r="J26" s="75"/>
      <c r="K26" s="75"/>
    </row>
    <row r="27" spans="2:11" ht="15.75">
      <c r="B27" s="42" t="s">
        <v>136</v>
      </c>
      <c r="F27" s="46"/>
      <c r="G27" s="77">
        <f>SUM(G10:G23)</f>
        <v>-78.3</v>
      </c>
      <c r="H27" s="77"/>
      <c r="I27" s="77">
        <f>SUM(I10:I23)</f>
        <v>-372.3</v>
      </c>
      <c r="J27" s="77"/>
      <c r="K27" s="77">
        <f>SUM(K10:K23)</f>
        <v>74</v>
      </c>
    </row>
    <row r="28" spans="2:11" ht="5.0999999999999996" customHeight="1"/>
  </sheetData>
  <sortState xmlns:xlrd2="http://schemas.microsoft.com/office/spreadsheetml/2017/richdata2" ref="B10:K23">
    <sortCondition descending="1" ref="K10:K23"/>
  </sortState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>&amp;C&amp;"Calibri"&amp;10&amp;K000000 This document has been marked as Non-Confidential&amp;1#_x000D_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E66"/>
  <sheetViews>
    <sheetView showGridLines="0" view="pageBreakPreview" zoomScaleNormal="100" zoomScaleSheetLayoutView="100" workbookViewId="0">
      <selection activeCell="T5" sqref="T5"/>
    </sheetView>
  </sheetViews>
  <sheetFormatPr defaultColWidth="9.140625" defaultRowHeight="15"/>
  <cols>
    <col min="1" max="1" width="1" customWidth="1"/>
    <col min="2" max="2" width="29.42578125" customWidth="1"/>
    <col min="3" max="3" width="150.42578125" customWidth="1"/>
  </cols>
  <sheetData>
    <row r="2" spans="2:3" ht="26.25">
      <c r="B2" s="47" t="s">
        <v>137</v>
      </c>
    </row>
    <row r="3" spans="2:3" ht="15.75" thickBot="1">
      <c r="B3" s="13"/>
      <c r="C3" s="13"/>
    </row>
    <row r="4" spans="2:3" ht="9.75" customHeight="1"/>
    <row r="5" spans="2:3" s="56" customFormat="1">
      <c r="B5" s="48" t="s">
        <v>138</v>
      </c>
      <c r="C5" s="49" t="s">
        <v>139</v>
      </c>
    </row>
    <row r="6" spans="2:3" s="56" customFormat="1" ht="3.2" customHeight="1">
      <c r="B6" s="48"/>
      <c r="C6" s="49"/>
    </row>
    <row r="7" spans="2:3" s="56" customFormat="1">
      <c r="B7" s="48" t="s">
        <v>140</v>
      </c>
      <c r="C7" s="58" t="s">
        <v>141</v>
      </c>
    </row>
    <row r="8" spans="2:3" s="56" customFormat="1" ht="3.2" customHeight="1">
      <c r="B8" s="48"/>
      <c r="C8" s="58"/>
    </row>
    <row r="9" spans="2:3" s="56" customFormat="1" ht="15" customHeight="1">
      <c r="B9" s="48" t="s">
        <v>112</v>
      </c>
      <c r="C9" s="58" t="s">
        <v>142</v>
      </c>
    </row>
    <row r="10" spans="2:3" s="56" customFormat="1" ht="3.2" customHeight="1">
      <c r="B10" s="48"/>
      <c r="C10" s="49"/>
    </row>
    <row r="11" spans="2:3" s="56" customFormat="1">
      <c r="B11" s="48" t="s">
        <v>143</v>
      </c>
      <c r="C11" s="56" t="s">
        <v>144</v>
      </c>
    </row>
    <row r="12" spans="2:3" s="56" customFormat="1" ht="3.2" customHeight="1"/>
    <row r="13" spans="2:3" s="56" customFormat="1">
      <c r="B13" s="48" t="s">
        <v>145</v>
      </c>
      <c r="C13" s="49" t="s">
        <v>146</v>
      </c>
    </row>
    <row r="14" spans="2:3" s="56" customFormat="1" ht="3.2" customHeight="1"/>
    <row r="15" spans="2:3" s="56" customFormat="1">
      <c r="B15" s="48" t="s">
        <v>147</v>
      </c>
      <c r="C15" s="49" t="s">
        <v>148</v>
      </c>
    </row>
    <row r="16" spans="2:3" s="56" customFormat="1" ht="3.2" customHeight="1"/>
    <row r="17" spans="2:5" s="56" customFormat="1" ht="15" customHeight="1">
      <c r="B17" s="87" t="s">
        <v>109</v>
      </c>
      <c r="C17" s="56" t="s">
        <v>149</v>
      </c>
    </row>
    <row r="18" spans="2:5" s="56" customFormat="1" ht="3.2" customHeight="1"/>
    <row r="19" spans="2:5" s="56" customFormat="1">
      <c r="B19" s="48" t="s">
        <v>150</v>
      </c>
      <c r="C19" s="49" t="s">
        <v>151</v>
      </c>
      <c r="E19" s="57"/>
    </row>
    <row r="20" spans="2:5" s="56" customFormat="1" ht="3" customHeight="1">
      <c r="B20" s="48"/>
      <c r="C20" s="49"/>
    </row>
    <row r="21" spans="2:5" s="58" customFormat="1" ht="30">
      <c r="B21" s="50" t="s">
        <v>152</v>
      </c>
      <c r="C21" s="49" t="s">
        <v>153</v>
      </c>
    </row>
    <row r="22" spans="2:5" s="56" customFormat="1" ht="3" customHeight="1">
      <c r="B22" s="48"/>
      <c r="C22" s="49"/>
    </row>
    <row r="23" spans="2:5" s="56" customFormat="1" ht="15" customHeight="1">
      <c r="B23" s="48" t="s">
        <v>154</v>
      </c>
      <c r="C23" s="49" t="s">
        <v>155</v>
      </c>
    </row>
    <row r="24" spans="2:5" s="56" customFormat="1" ht="3.2" customHeight="1">
      <c r="B24" s="48"/>
      <c r="C24" s="49"/>
    </row>
    <row r="25" spans="2:5" s="56" customFormat="1">
      <c r="B25" s="48" t="s">
        <v>156</v>
      </c>
      <c r="C25" s="58" t="s">
        <v>157</v>
      </c>
    </row>
    <row r="26" spans="2:5" s="56" customFormat="1" ht="3.2" customHeight="1">
      <c r="B26" s="48"/>
    </row>
    <row r="27" spans="2:5" s="56" customFormat="1">
      <c r="B27" s="50" t="s">
        <v>158</v>
      </c>
      <c r="C27" s="49" t="s">
        <v>159</v>
      </c>
    </row>
    <row r="28" spans="2:5" s="56" customFormat="1" ht="3.2" customHeight="1">
      <c r="B28" s="48"/>
      <c r="C28" s="49"/>
    </row>
    <row r="29" spans="2:5" s="56" customFormat="1">
      <c r="B29" s="48" t="s">
        <v>160</v>
      </c>
      <c r="C29" s="51" t="s">
        <v>161</v>
      </c>
    </row>
    <row r="30" spans="2:5" s="56" customFormat="1" ht="3.2" customHeight="1">
      <c r="B30" s="48"/>
      <c r="C30" s="49"/>
    </row>
    <row r="31" spans="2:5" s="56" customFormat="1">
      <c r="B31" s="48" t="s">
        <v>162</v>
      </c>
      <c r="C31" s="51" t="s">
        <v>163</v>
      </c>
    </row>
    <row r="32" spans="2:5" s="56" customFormat="1" ht="3.2" customHeight="1">
      <c r="B32" s="48"/>
      <c r="C32" s="49"/>
    </row>
    <row r="33" spans="2:3" s="56" customFormat="1">
      <c r="B33" s="48" t="s">
        <v>164</v>
      </c>
      <c r="C33" s="56" t="s">
        <v>165</v>
      </c>
    </row>
    <row r="34" spans="2:3" s="56" customFormat="1" ht="3.2" customHeight="1">
      <c r="B34" s="48"/>
    </row>
    <row r="35" spans="2:3" s="56" customFormat="1">
      <c r="B35" s="50" t="s">
        <v>166</v>
      </c>
      <c r="C35" s="49" t="s">
        <v>167</v>
      </c>
    </row>
    <row r="36" spans="2:3" s="56" customFormat="1" ht="3.2" customHeight="1">
      <c r="B36" s="48"/>
      <c r="C36" s="49"/>
    </row>
    <row r="37" spans="2:3" s="56" customFormat="1" ht="15" customHeight="1">
      <c r="B37" s="48" t="s">
        <v>168</v>
      </c>
      <c r="C37" s="49" t="s">
        <v>169</v>
      </c>
    </row>
    <row r="38" spans="2:3" s="56" customFormat="1" ht="3.2" customHeight="1">
      <c r="B38" s="48"/>
      <c r="C38" s="49"/>
    </row>
    <row r="39" spans="2:3" s="56" customFormat="1">
      <c r="B39" s="48" t="s">
        <v>170</v>
      </c>
      <c r="C39" t="s">
        <v>171</v>
      </c>
    </row>
    <row r="40" spans="2:3" s="56" customFormat="1" ht="3.2" customHeight="1">
      <c r="B40" s="48"/>
      <c r="C40" s="49"/>
    </row>
    <row r="41" spans="2:3" s="56" customFormat="1">
      <c r="B41" s="48" t="s">
        <v>172</v>
      </c>
      <c r="C41" s="49" t="s">
        <v>173</v>
      </c>
    </row>
    <row r="42" spans="2:3" s="56" customFormat="1" ht="3.2" customHeight="1">
      <c r="B42" s="48"/>
      <c r="C42" s="49"/>
    </row>
    <row r="51" spans="2:2" ht="15.75">
      <c r="B51" s="69"/>
    </row>
    <row r="52" spans="2:2" ht="15.75">
      <c r="B52" s="69"/>
    </row>
    <row r="53" spans="2:2" ht="15.75">
      <c r="B53" s="69"/>
    </row>
    <row r="54" spans="2:2" ht="15.75">
      <c r="B54" s="69"/>
    </row>
    <row r="55" spans="2:2" ht="15.75">
      <c r="B55" s="69"/>
    </row>
    <row r="56" spans="2:2" ht="15.75">
      <c r="B56" s="69"/>
    </row>
    <row r="57" spans="2:2" ht="15.75">
      <c r="B57" s="69"/>
    </row>
    <row r="58" spans="2:2" ht="15.75">
      <c r="B58" s="69"/>
    </row>
    <row r="59" spans="2:2" ht="15.75">
      <c r="B59" s="69"/>
    </row>
    <row r="60" spans="2:2" ht="15.75">
      <c r="B60" s="69"/>
    </row>
    <row r="61" spans="2:2" ht="15.75">
      <c r="B61" s="69"/>
    </row>
    <row r="62" spans="2:2" ht="15.75">
      <c r="B62" s="69"/>
    </row>
    <row r="63" spans="2:2" ht="15.75">
      <c r="B63" s="69"/>
    </row>
    <row r="64" spans="2:2" ht="15.75">
      <c r="B64" s="69"/>
    </row>
    <row r="65" spans="2:2" ht="15.75">
      <c r="B65" s="69"/>
    </row>
    <row r="66" spans="2:2" ht="15.75">
      <c r="B66" s="69"/>
    </row>
  </sheetData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Header>&amp;C&amp;"Calibri"&amp;10&amp;K000000 This document has been marked as Non-Confidential&amp;1#_x000D_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4"/>
  <sheetViews>
    <sheetView showGridLines="0" view="pageBreakPreview" zoomScale="145" zoomScaleNormal="100" zoomScaleSheetLayoutView="145" workbookViewId="0">
      <selection activeCell="T5" sqref="T5"/>
    </sheetView>
  </sheetViews>
  <sheetFormatPr defaultColWidth="9.140625" defaultRowHeight="15"/>
  <cols>
    <col min="1" max="1" width="1" customWidth="1"/>
    <col min="2" max="2" width="21" customWidth="1"/>
    <col min="7" max="7" width="10.85546875" customWidth="1"/>
    <col min="8" max="8" width="1" customWidth="1"/>
    <col min="9" max="9" width="10.85546875" customWidth="1"/>
    <col min="10" max="10" width="1" customWidth="1"/>
    <col min="11" max="11" width="10.85546875" customWidth="1"/>
    <col min="12" max="12" width="1" customWidth="1"/>
    <col min="13" max="13" width="13.140625" customWidth="1"/>
  </cols>
  <sheetData>
    <row r="1" spans="2:13" ht="6" customHeight="1"/>
    <row r="2" spans="2:13">
      <c r="B2" s="32" t="s">
        <v>0</v>
      </c>
    </row>
    <row r="3" spans="2:13" ht="6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6" customHeight="1"/>
    <row r="6" spans="2:13">
      <c r="B6" s="72" t="s">
        <v>1</v>
      </c>
      <c r="C6" s="8" t="s">
        <v>2</v>
      </c>
    </row>
    <row r="7" spans="2:13">
      <c r="B7" s="73"/>
      <c r="C7" s="74"/>
    </row>
    <row r="8" spans="2:13">
      <c r="B8" s="72" t="s">
        <v>3</v>
      </c>
      <c r="C8" s="8" t="s">
        <v>4</v>
      </c>
    </row>
    <row r="9" spans="2:13">
      <c r="B9" s="72" t="s">
        <v>5</v>
      </c>
      <c r="C9" s="8" t="s">
        <v>6</v>
      </c>
    </row>
    <row r="10" spans="2:13">
      <c r="B10" s="72" t="s">
        <v>7</v>
      </c>
      <c r="C10" s="8" t="s">
        <v>8</v>
      </c>
    </row>
    <row r="11" spans="2:13">
      <c r="B11" s="72" t="s">
        <v>9</v>
      </c>
      <c r="C11" s="8" t="s">
        <v>10</v>
      </c>
    </row>
    <row r="12" spans="2:13">
      <c r="B12" s="72" t="s">
        <v>11</v>
      </c>
      <c r="C12" s="8" t="s">
        <v>12</v>
      </c>
    </row>
    <row r="13" spans="2:13">
      <c r="B13" s="72" t="s">
        <v>13</v>
      </c>
      <c r="C13" s="8" t="s">
        <v>14</v>
      </c>
    </row>
    <row r="14" spans="2:13">
      <c r="C14" s="8"/>
    </row>
    <row r="15" spans="2:13">
      <c r="B15" s="72" t="s">
        <v>15</v>
      </c>
      <c r="C15" s="8" t="s">
        <v>16</v>
      </c>
    </row>
    <row r="16" spans="2:13" ht="15" customHeight="1"/>
    <row r="20" spans="7:13">
      <c r="G20" s="10"/>
      <c r="H20" s="10"/>
      <c r="I20" s="11"/>
      <c r="J20" s="11"/>
      <c r="K20" s="11"/>
      <c r="L20" s="10"/>
      <c r="M20" s="9"/>
    </row>
    <row r="21" spans="7:13">
      <c r="G21" s="10"/>
      <c r="H21" s="10"/>
      <c r="I21" s="11"/>
      <c r="J21" s="11"/>
      <c r="K21" s="11"/>
      <c r="L21" s="10"/>
      <c r="M21" s="9"/>
    </row>
    <row r="22" spans="7:13">
      <c r="G22" s="10"/>
      <c r="H22" s="10"/>
      <c r="I22" s="11"/>
      <c r="J22" s="11"/>
      <c r="K22" s="11"/>
      <c r="L22" s="10"/>
      <c r="M22" s="9"/>
    </row>
    <row r="23" spans="7:13">
      <c r="G23" s="10"/>
      <c r="H23" s="10"/>
      <c r="I23" s="11"/>
      <c r="J23" s="11"/>
      <c r="K23" s="11"/>
      <c r="L23" s="10"/>
      <c r="M23" s="9"/>
    </row>
    <row r="24" spans="7:13">
      <c r="G24" s="10"/>
      <c r="H24" s="10"/>
      <c r="I24" s="11"/>
      <c r="J24" s="11"/>
      <c r="K24" s="11"/>
      <c r="L24" s="10"/>
      <c r="M24" s="9"/>
    </row>
    <row r="25" spans="7:13">
      <c r="G25" s="10"/>
      <c r="H25" s="10"/>
      <c r="I25" s="11"/>
      <c r="J25" s="11"/>
      <c r="K25" s="11"/>
      <c r="L25" s="10"/>
      <c r="M25" s="9"/>
    </row>
    <row r="26" spans="7:13">
      <c r="G26" s="10"/>
      <c r="H26" s="10"/>
      <c r="I26" s="11"/>
      <c r="J26" s="11"/>
      <c r="K26" s="11"/>
      <c r="L26" s="10"/>
      <c r="M26" s="9"/>
    </row>
    <row r="27" spans="7:13">
      <c r="G27" s="10"/>
      <c r="H27" s="10"/>
      <c r="I27" s="11"/>
      <c r="J27" s="11"/>
      <c r="K27" s="11"/>
      <c r="L27" s="10"/>
      <c r="M27" s="9"/>
    </row>
    <row r="28" spans="7:13">
      <c r="G28" s="10"/>
      <c r="H28" s="10"/>
      <c r="I28" s="11"/>
      <c r="J28" s="11"/>
      <c r="K28" s="11"/>
      <c r="L28" s="10"/>
      <c r="M28" s="9"/>
    </row>
    <row r="29" spans="7:13">
      <c r="G29" s="10"/>
      <c r="H29" s="10"/>
      <c r="I29" s="11"/>
      <c r="J29" s="11"/>
      <c r="K29" s="11"/>
      <c r="L29" s="10"/>
      <c r="M29" s="9"/>
    </row>
    <row r="30" spans="7:13">
      <c r="G30" s="10"/>
      <c r="H30" s="10"/>
      <c r="I30" s="11"/>
      <c r="J30" s="11"/>
      <c r="K30" s="11"/>
      <c r="L30" s="10"/>
      <c r="M30" s="9"/>
    </row>
    <row r="31" spans="7:13">
      <c r="G31" s="10"/>
      <c r="H31" s="10"/>
      <c r="I31" s="11"/>
      <c r="J31" s="11"/>
      <c r="K31" s="11"/>
      <c r="L31" s="10"/>
      <c r="M31" s="9"/>
    </row>
    <row r="32" spans="7:13">
      <c r="G32" s="10"/>
      <c r="H32" s="10"/>
      <c r="I32" s="11"/>
      <c r="J32" s="11"/>
      <c r="K32" s="11"/>
      <c r="L32" s="10"/>
      <c r="M32" s="9"/>
    </row>
    <row r="33" spans="7:13">
      <c r="G33" s="10"/>
      <c r="H33" s="10"/>
      <c r="I33" s="11"/>
      <c r="J33" s="11"/>
      <c r="K33" s="11"/>
      <c r="L33" s="10"/>
      <c r="M33" s="9"/>
    </row>
    <row r="34" spans="7:13">
      <c r="G34" s="10"/>
      <c r="H34" s="10"/>
      <c r="I34" s="11"/>
      <c r="J34" s="11"/>
      <c r="K34" s="11"/>
      <c r="L34" s="10"/>
      <c r="M34" s="9"/>
    </row>
    <row r="35" spans="7:13">
      <c r="G35" s="10"/>
      <c r="H35" s="10"/>
      <c r="I35" s="11"/>
      <c r="J35" s="11"/>
      <c r="K35" s="11"/>
      <c r="L35" s="10"/>
      <c r="M35" s="9"/>
    </row>
    <row r="36" spans="7:13">
      <c r="G36" s="10"/>
      <c r="H36" s="10"/>
      <c r="I36" s="11"/>
      <c r="J36" s="11"/>
      <c r="K36" s="11"/>
      <c r="L36" s="10"/>
      <c r="M36" s="9"/>
    </row>
    <row r="37" spans="7:13">
      <c r="G37" s="10"/>
      <c r="H37" s="10"/>
      <c r="I37" s="11"/>
      <c r="J37" s="11"/>
      <c r="K37" s="11"/>
      <c r="L37" s="10"/>
      <c r="M37" s="9"/>
    </row>
    <row r="38" spans="7:13">
      <c r="G38" s="10"/>
      <c r="H38" s="10"/>
      <c r="I38" s="11"/>
      <c r="J38" s="11"/>
      <c r="K38" s="11"/>
      <c r="L38" s="10"/>
      <c r="M38" s="9"/>
    </row>
    <row r="39" spans="7:13">
      <c r="G39" s="10"/>
      <c r="H39" s="10"/>
      <c r="I39" s="11"/>
      <c r="J39" s="11"/>
      <c r="K39" s="11"/>
      <c r="L39" s="10"/>
      <c r="M39" s="9"/>
    </row>
    <row r="40" spans="7:13">
      <c r="G40" s="10"/>
      <c r="H40" s="10"/>
      <c r="I40" s="11"/>
      <c r="J40" s="11"/>
      <c r="K40" s="11"/>
      <c r="L40" s="10"/>
      <c r="M40" s="9"/>
    </row>
    <row r="41" spans="7:13">
      <c r="G41" s="10"/>
      <c r="H41" s="10"/>
      <c r="I41" s="11"/>
      <c r="J41" s="11"/>
      <c r="K41" s="11"/>
      <c r="L41" s="10"/>
      <c r="M41" s="9"/>
    </row>
    <row r="42" spans="7:13">
      <c r="G42" s="10"/>
      <c r="H42" s="10"/>
      <c r="I42" s="11"/>
      <c r="J42" s="11"/>
      <c r="K42" s="11"/>
      <c r="L42" s="10"/>
      <c r="M42" s="9"/>
    </row>
    <row r="44" spans="7:13">
      <c r="I44" s="12"/>
      <c r="K44" s="12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&amp;C&amp;"Calibri"&amp;10&amp;K000000 This document has been marked as Non-Confidential&amp;1#_x000D_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88"/>
  <sheetViews>
    <sheetView showGridLines="0" view="pageBreakPreview" topLeftCell="A4" zoomScaleNormal="100" zoomScaleSheetLayoutView="100" workbookViewId="0">
      <selection activeCell="K32" activeCellId="3" sqref="K30 K34 K31 K32"/>
    </sheetView>
  </sheetViews>
  <sheetFormatPr defaultColWidth="9.140625" defaultRowHeight="15"/>
  <cols>
    <col min="1" max="1" width="1" customWidth="1"/>
    <col min="2" max="2" width="23.85546875" customWidth="1"/>
    <col min="4" max="4" width="1" customWidth="1"/>
    <col min="5" max="6" width="8.85546875" customWidth="1"/>
    <col min="7" max="7" width="1" customWidth="1"/>
    <col min="8" max="9" width="8.85546875" customWidth="1"/>
    <col min="10" max="10" width="1" customWidth="1"/>
    <col min="11" max="12" width="8.85546875" customWidth="1"/>
  </cols>
  <sheetData>
    <row r="1" spans="2:14" ht="6" customHeight="1"/>
    <row r="2" spans="2:14" ht="26.25">
      <c r="B2" s="53" t="s">
        <v>17</v>
      </c>
    </row>
    <row r="3" spans="2:14" ht="6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4" ht="6" customHeight="1"/>
    <row r="5" spans="2:14">
      <c r="D5" s="15"/>
      <c r="E5" s="100" t="s">
        <v>18</v>
      </c>
      <c r="F5" s="100"/>
      <c r="G5" s="15"/>
      <c r="H5" s="100" t="s">
        <v>19</v>
      </c>
      <c r="I5" s="100"/>
      <c r="J5" s="15"/>
      <c r="K5" s="100" t="s">
        <v>20</v>
      </c>
      <c r="L5" s="100"/>
    </row>
    <row r="6" spans="2:14" ht="6" customHeight="1">
      <c r="D6" s="16"/>
      <c r="E6" s="16"/>
      <c r="F6" s="16"/>
      <c r="G6" s="16"/>
      <c r="H6" s="16"/>
      <c r="I6" s="16"/>
      <c r="J6" s="16"/>
      <c r="K6" s="16"/>
      <c r="L6" s="16"/>
    </row>
    <row r="7" spans="2:14" ht="16.5" customHeight="1">
      <c r="D7" s="16"/>
      <c r="E7" s="16" t="s">
        <v>21</v>
      </c>
      <c r="F7" s="16" t="s">
        <v>22</v>
      </c>
      <c r="G7" s="16"/>
      <c r="H7" s="16" t="s">
        <v>21</v>
      </c>
      <c r="I7" s="16" t="s">
        <v>22</v>
      </c>
      <c r="J7" s="16"/>
      <c r="K7" s="16" t="s">
        <v>21</v>
      </c>
      <c r="L7" s="16" t="s">
        <v>22</v>
      </c>
    </row>
    <row r="8" spans="2:14" ht="5.45" customHeight="1" thickBot="1">
      <c r="D8" s="14"/>
      <c r="E8" s="14"/>
      <c r="F8" s="14"/>
      <c r="G8" s="14"/>
      <c r="H8" s="14"/>
      <c r="I8" s="14"/>
      <c r="J8" s="14"/>
      <c r="K8" s="14"/>
      <c r="L8" s="14"/>
    </row>
    <row r="9" spans="2:14" ht="6" customHeight="1"/>
    <row r="10" spans="2:14" ht="9" customHeight="1">
      <c r="B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2:14" ht="15.75">
      <c r="B11" s="17" t="s">
        <v>23</v>
      </c>
      <c r="D11" s="18"/>
      <c r="E11" s="18"/>
      <c r="F11" s="18"/>
      <c r="G11" s="18"/>
      <c r="H11" s="18"/>
      <c r="I11" s="18"/>
      <c r="J11" s="18"/>
      <c r="K11" s="18"/>
      <c r="L11" s="18"/>
    </row>
    <row r="12" spans="2:14" ht="6" customHeight="1"/>
    <row r="13" spans="2:14" ht="15.75">
      <c r="B13" s="69" t="s">
        <v>24</v>
      </c>
      <c r="D13" s="19"/>
      <c r="E13" s="9">
        <v>79</v>
      </c>
      <c r="F13" s="9">
        <v>10768</v>
      </c>
      <c r="G13" s="19"/>
      <c r="H13" s="9">
        <v>80</v>
      </c>
      <c r="I13" s="9">
        <v>11042</v>
      </c>
      <c r="J13" s="19"/>
      <c r="K13" s="9">
        <v>83</v>
      </c>
      <c r="L13" s="9">
        <v>11630</v>
      </c>
      <c r="N13" s="9"/>
    </row>
    <row r="14" spans="2:14" ht="15.75">
      <c r="B14" s="69" t="s">
        <v>25</v>
      </c>
      <c r="D14" s="19"/>
      <c r="E14" s="9">
        <v>728</v>
      </c>
      <c r="F14" s="9">
        <v>65578</v>
      </c>
      <c r="G14" s="19"/>
      <c r="H14" s="9">
        <v>724</v>
      </c>
      <c r="I14" s="9">
        <v>65475</v>
      </c>
      <c r="J14" s="19"/>
      <c r="K14" s="9">
        <v>743</v>
      </c>
      <c r="L14" s="9">
        <v>68087</v>
      </c>
      <c r="N14" s="9"/>
    </row>
    <row r="15" spans="2:14" ht="15.75">
      <c r="B15" s="69" t="s">
        <v>26</v>
      </c>
      <c r="D15" s="19"/>
      <c r="E15" s="9">
        <v>12</v>
      </c>
      <c r="F15" s="9">
        <v>2063</v>
      </c>
      <c r="G15" s="19"/>
      <c r="H15" s="9">
        <v>12</v>
      </c>
      <c r="I15" s="9">
        <v>2063</v>
      </c>
      <c r="J15" s="19"/>
      <c r="K15" s="9">
        <v>14</v>
      </c>
      <c r="L15" s="9">
        <v>2431</v>
      </c>
      <c r="N15" s="9"/>
    </row>
    <row r="16" spans="2:14" ht="15.75">
      <c r="B16" s="69" t="s">
        <v>27</v>
      </c>
      <c r="D16" s="19"/>
      <c r="E16" s="9">
        <v>1</v>
      </c>
      <c r="F16" s="9">
        <v>138</v>
      </c>
      <c r="G16" s="19"/>
      <c r="H16" s="9">
        <v>1</v>
      </c>
      <c r="I16" s="9">
        <v>138</v>
      </c>
      <c r="J16" s="19"/>
      <c r="K16" s="9">
        <v>1</v>
      </c>
      <c r="L16" s="9">
        <v>138</v>
      </c>
      <c r="N16" s="9"/>
    </row>
    <row r="17" spans="2:12" ht="1.5" customHeight="1">
      <c r="D17" s="20"/>
      <c r="E17" s="60"/>
      <c r="F17" s="60"/>
      <c r="G17" s="20"/>
      <c r="H17" s="60"/>
      <c r="I17" s="60"/>
      <c r="J17" s="20"/>
      <c r="K17" s="60"/>
      <c r="L17" s="60"/>
    </row>
    <row r="18" spans="2:12" ht="1.5" customHeight="1">
      <c r="D18" s="18"/>
      <c r="E18" s="9"/>
      <c r="F18" s="9"/>
      <c r="G18" s="18"/>
      <c r="H18" s="9"/>
      <c r="I18" s="9"/>
      <c r="J18" s="18"/>
      <c r="K18" s="9"/>
      <c r="L18" s="9"/>
    </row>
    <row r="19" spans="2:12" ht="15" customHeight="1">
      <c r="B19" s="17" t="s">
        <v>28</v>
      </c>
      <c r="D19" s="21"/>
      <c r="E19" s="22">
        <f>SUM(E13:E16)</f>
        <v>820</v>
      </c>
      <c r="F19" s="22">
        <f>SUM(F13:F16)</f>
        <v>78547</v>
      </c>
      <c r="G19" s="21"/>
      <c r="H19" s="22">
        <f>SUM(H13:H16)</f>
        <v>817</v>
      </c>
      <c r="I19" s="22">
        <f>SUM(I13:I16)</f>
        <v>78718</v>
      </c>
      <c r="J19" s="21"/>
      <c r="K19" s="22">
        <f>SUM(K13:K16)</f>
        <v>841</v>
      </c>
      <c r="L19" s="22">
        <f>SUM(L13:L16)</f>
        <v>82286</v>
      </c>
    </row>
    <row r="20" spans="2:12" ht="15" customHeight="1">
      <c r="B20" s="69" t="s">
        <v>29</v>
      </c>
      <c r="D20" s="19"/>
      <c r="E20" s="9">
        <v>6</v>
      </c>
      <c r="F20" s="9">
        <v>1085</v>
      </c>
      <c r="G20" s="19"/>
      <c r="H20" s="9">
        <v>30</v>
      </c>
      <c r="I20" s="9">
        <v>4880</v>
      </c>
      <c r="J20" s="19"/>
      <c r="K20" s="9">
        <v>35</v>
      </c>
      <c r="L20" s="9">
        <v>5875</v>
      </c>
    </row>
    <row r="21" spans="2:12" ht="15" customHeight="1">
      <c r="B21" s="69" t="s">
        <v>30</v>
      </c>
      <c r="D21" s="19"/>
      <c r="E21" s="9">
        <v>10</v>
      </c>
      <c r="F21" s="9">
        <v>2746</v>
      </c>
      <c r="G21" s="19"/>
      <c r="H21" s="9">
        <v>10</v>
      </c>
      <c r="I21" s="9">
        <v>2746</v>
      </c>
      <c r="J21" s="19"/>
      <c r="K21" s="9">
        <v>10</v>
      </c>
      <c r="L21" s="9">
        <v>2968</v>
      </c>
    </row>
    <row r="22" spans="2:12" ht="1.5" customHeight="1">
      <c r="D22" s="20"/>
      <c r="E22" s="60"/>
      <c r="F22" s="60"/>
      <c r="G22" s="20"/>
      <c r="H22" s="60"/>
      <c r="I22" s="60"/>
      <c r="J22" s="20"/>
      <c r="K22" s="60"/>
      <c r="L22" s="60"/>
    </row>
    <row r="23" spans="2:12" ht="1.5" customHeight="1">
      <c r="D23" s="18"/>
      <c r="E23" s="9"/>
      <c r="F23" s="9"/>
      <c r="G23" s="18"/>
      <c r="H23" s="9"/>
      <c r="I23" s="9"/>
      <c r="J23" s="18"/>
      <c r="K23" s="9"/>
      <c r="L23" s="9"/>
    </row>
    <row r="24" spans="2:12" ht="15" customHeight="1">
      <c r="B24" s="17" t="s">
        <v>31</v>
      </c>
      <c r="D24" s="19">
        <v>0</v>
      </c>
      <c r="E24" s="22">
        <f>SUM(E19:E21)</f>
        <v>836</v>
      </c>
      <c r="F24" s="22">
        <f>SUM(F19:F21)</f>
        <v>82378</v>
      </c>
      <c r="G24" s="19"/>
      <c r="H24" s="22">
        <f>SUM(H19:H21)</f>
        <v>857</v>
      </c>
      <c r="I24" s="22">
        <f>SUM(I19:I21)</f>
        <v>86344</v>
      </c>
      <c r="J24" s="19"/>
      <c r="K24" s="22">
        <f>SUM(K19:K21)</f>
        <v>886</v>
      </c>
      <c r="L24" s="22">
        <f>SUM(L19:L21)</f>
        <v>91129</v>
      </c>
    </row>
    <row r="25" spans="2:12" ht="15" customHeight="1">
      <c r="E25" s="9"/>
      <c r="F25" s="9"/>
      <c r="H25" s="9"/>
      <c r="I25" s="9"/>
      <c r="K25" s="9"/>
      <c r="L25" s="9"/>
    </row>
    <row r="26" spans="2:12" ht="16.5" customHeight="1">
      <c r="D26" s="16"/>
      <c r="E26" s="9" t="s">
        <v>32</v>
      </c>
      <c r="F26" s="61"/>
      <c r="G26" s="16"/>
      <c r="H26" s="9" t="s">
        <v>32</v>
      </c>
      <c r="I26" s="61"/>
      <c r="J26" s="16"/>
      <c r="K26" s="9" t="s">
        <v>32</v>
      </c>
      <c r="L26" s="61"/>
    </row>
    <row r="27" spans="2:12" ht="6" customHeight="1" thickBot="1">
      <c r="D27" s="23"/>
      <c r="E27" s="62"/>
      <c r="F27" s="63"/>
      <c r="G27" s="23"/>
      <c r="H27" s="62"/>
      <c r="I27" s="63"/>
      <c r="J27" s="23"/>
      <c r="K27" s="62"/>
      <c r="L27" s="63"/>
    </row>
    <row r="28" spans="2:12" ht="15.75">
      <c r="B28" s="17" t="s">
        <v>33</v>
      </c>
      <c r="D28" s="19"/>
      <c r="E28" s="9"/>
      <c r="F28" s="64"/>
      <c r="G28" s="19"/>
      <c r="H28" s="9"/>
      <c r="I28" s="64"/>
      <c r="J28" s="19"/>
      <c r="K28" s="9"/>
      <c r="L28" s="64"/>
    </row>
    <row r="29" spans="2:12" ht="6" customHeight="1">
      <c r="D29" s="16"/>
      <c r="E29" s="9"/>
      <c r="F29" s="64"/>
      <c r="G29" s="16"/>
      <c r="H29" s="9"/>
      <c r="I29" s="64"/>
      <c r="J29" s="16"/>
      <c r="K29" s="9"/>
      <c r="L29" s="64"/>
    </row>
    <row r="30" spans="2:12" ht="15.75">
      <c r="B30" s="69" t="s">
        <v>34</v>
      </c>
      <c r="D30" s="19"/>
      <c r="E30" s="9">
        <f>166+6</f>
        <v>172</v>
      </c>
      <c r="F30" s="9"/>
      <c r="G30" s="19"/>
      <c r="H30" s="9">
        <v>172</v>
      </c>
      <c r="I30" s="9"/>
      <c r="J30" s="19"/>
      <c r="K30" s="9">
        <v>173</v>
      </c>
      <c r="L30" s="9"/>
    </row>
    <row r="31" spans="2:12" ht="15.75">
      <c r="B31" s="69" t="s">
        <v>35</v>
      </c>
      <c r="D31" s="19"/>
      <c r="E31" s="9">
        <f>150+4</f>
        <v>154</v>
      </c>
      <c r="F31" s="9"/>
      <c r="G31" s="19"/>
      <c r="H31" s="9">
        <v>152</v>
      </c>
      <c r="I31" s="9"/>
      <c r="J31" s="19"/>
      <c r="K31" s="9">
        <v>152</v>
      </c>
      <c r="L31" s="9"/>
    </row>
    <row r="32" spans="2:12" ht="15.75">
      <c r="B32" s="69" t="s">
        <v>36</v>
      </c>
      <c r="D32" s="19"/>
      <c r="E32" s="9">
        <v>63</v>
      </c>
      <c r="F32" s="9"/>
      <c r="G32" s="19"/>
      <c r="H32" s="9">
        <v>62</v>
      </c>
      <c r="I32" s="9"/>
      <c r="J32" s="19"/>
      <c r="K32" s="9">
        <v>62</v>
      </c>
      <c r="L32" s="9"/>
    </row>
    <row r="33" spans="2:12" ht="15.75">
      <c r="B33" s="69" t="s">
        <v>37</v>
      </c>
      <c r="D33" s="19"/>
      <c r="E33" s="9">
        <v>12</v>
      </c>
      <c r="F33" s="9"/>
      <c r="G33" s="19"/>
      <c r="H33" s="9">
        <v>12</v>
      </c>
      <c r="I33" s="9"/>
      <c r="J33" s="19"/>
      <c r="K33" s="9">
        <v>12</v>
      </c>
      <c r="L33" s="9"/>
    </row>
    <row r="34" spans="2:12" ht="15.75">
      <c r="B34" s="69" t="s">
        <v>38</v>
      </c>
      <c r="D34" s="19"/>
      <c r="E34" s="9">
        <v>13</v>
      </c>
      <c r="F34" s="9"/>
      <c r="G34" s="19"/>
      <c r="H34" s="9">
        <v>15</v>
      </c>
      <c r="I34" s="9"/>
      <c r="J34" s="19"/>
      <c r="K34" s="9">
        <v>19</v>
      </c>
      <c r="L34" s="9"/>
    </row>
    <row r="35" spans="2:12" ht="15.75">
      <c r="B35" s="69" t="s">
        <v>39</v>
      </c>
      <c r="D35" s="19"/>
      <c r="E35" s="9">
        <v>19</v>
      </c>
      <c r="F35" s="9"/>
      <c r="G35" s="19"/>
      <c r="H35" s="9">
        <v>19</v>
      </c>
      <c r="I35" s="9"/>
      <c r="J35" s="19"/>
      <c r="K35" s="9">
        <v>21</v>
      </c>
      <c r="L35" s="9"/>
    </row>
    <row r="36" spans="2:12" ht="15.75">
      <c r="B36" s="69" t="s">
        <v>40</v>
      </c>
      <c r="C36" s="8"/>
      <c r="D36" s="19"/>
      <c r="E36" s="9">
        <v>293</v>
      </c>
      <c r="F36" s="9"/>
      <c r="G36" s="19"/>
      <c r="H36" s="9">
        <v>291</v>
      </c>
      <c r="I36" s="9"/>
      <c r="J36" s="19"/>
      <c r="K36" s="9">
        <v>312</v>
      </c>
      <c r="L36" s="9"/>
    </row>
    <row r="37" spans="2:12" ht="15.75">
      <c r="B37" s="69" t="s">
        <v>41</v>
      </c>
      <c r="C37" s="8"/>
      <c r="D37" s="19"/>
      <c r="E37" s="9">
        <v>39</v>
      </c>
      <c r="F37" s="9"/>
      <c r="G37" s="19"/>
      <c r="H37" s="9">
        <v>45</v>
      </c>
      <c r="I37" s="9"/>
      <c r="J37" s="19"/>
      <c r="K37" s="9">
        <v>48</v>
      </c>
      <c r="L37" s="9"/>
    </row>
    <row r="38" spans="2:12" ht="1.5" customHeight="1">
      <c r="D38" s="24"/>
      <c r="E38" s="65"/>
      <c r="F38" s="60"/>
      <c r="G38" s="24"/>
      <c r="H38" s="65"/>
      <c r="I38" s="60"/>
      <c r="J38" s="24"/>
      <c r="K38" s="65"/>
      <c r="L38" s="60"/>
    </row>
    <row r="39" spans="2:12" ht="1.5" customHeight="1">
      <c r="D39" s="19"/>
      <c r="E39" s="9"/>
      <c r="F39" s="9"/>
      <c r="G39" s="19"/>
      <c r="H39" s="9"/>
      <c r="I39" s="9"/>
      <c r="J39" s="19"/>
      <c r="K39" s="9"/>
      <c r="L39" s="9"/>
    </row>
    <row r="40" spans="2:12" ht="15" customHeight="1">
      <c r="B40" s="17" t="s">
        <v>42</v>
      </c>
      <c r="D40" s="21">
        <v>0</v>
      </c>
      <c r="E40" s="22">
        <f>SUM(E30:E37)</f>
        <v>765</v>
      </c>
      <c r="F40" s="22"/>
      <c r="G40" s="21"/>
      <c r="H40" s="22">
        <f>SUM(H30:H37)</f>
        <v>768</v>
      </c>
      <c r="I40" s="22"/>
      <c r="J40" s="21"/>
      <c r="K40" s="22">
        <f>SUM(K30:K37)</f>
        <v>799</v>
      </c>
      <c r="L40" s="22"/>
    </row>
    <row r="41" spans="2:12" ht="15" customHeight="1">
      <c r="B41" s="17"/>
      <c r="D41" s="19"/>
      <c r="E41" s="9"/>
      <c r="F41" s="9"/>
      <c r="G41" s="19"/>
      <c r="H41" s="9"/>
      <c r="I41" s="9"/>
      <c r="J41" s="19"/>
      <c r="K41" s="9"/>
      <c r="L41" s="9"/>
    </row>
    <row r="42" spans="2:12" ht="15" customHeight="1">
      <c r="B42" s="69" t="s">
        <v>43</v>
      </c>
      <c r="D42" s="16"/>
      <c r="E42" s="9">
        <v>15</v>
      </c>
      <c r="F42" s="9"/>
      <c r="G42" s="16"/>
      <c r="H42" s="9">
        <v>15</v>
      </c>
      <c r="I42" s="9"/>
      <c r="J42" s="16"/>
      <c r="K42" s="9">
        <v>15</v>
      </c>
      <c r="L42" s="9"/>
    </row>
    <row r="43" spans="2:12" ht="15" customHeight="1">
      <c r="B43" s="69"/>
      <c r="D43" s="16"/>
      <c r="E43" s="9"/>
      <c r="F43" s="9"/>
      <c r="G43" s="16"/>
      <c r="H43" s="9"/>
      <c r="I43" s="9"/>
      <c r="J43" s="16"/>
      <c r="K43" s="9"/>
      <c r="L43" s="9"/>
    </row>
    <row r="44" spans="2:12" ht="15" customHeight="1">
      <c r="B44" s="70" t="s">
        <v>44</v>
      </c>
      <c r="D44" s="16"/>
      <c r="E44" s="9"/>
      <c r="F44" s="9"/>
      <c r="G44" s="16"/>
      <c r="H44" s="9"/>
      <c r="I44" s="9"/>
      <c r="J44" s="16"/>
      <c r="K44" s="9"/>
      <c r="L44" s="9"/>
    </row>
    <row r="45" spans="2:12">
      <c r="B45" s="70" t="s">
        <v>45</v>
      </c>
    </row>
    <row r="46" spans="2:12">
      <c r="B46" s="70"/>
    </row>
    <row r="53" spans="2:12" ht="15.75">
      <c r="B53" s="69"/>
      <c r="D53" s="10"/>
      <c r="E53" s="11"/>
      <c r="F53" s="11"/>
      <c r="G53" s="10"/>
      <c r="H53" s="11"/>
      <c r="I53" s="11"/>
      <c r="J53" s="10"/>
      <c r="K53" s="11"/>
      <c r="L53" s="11"/>
    </row>
    <row r="54" spans="2:12" ht="15.75">
      <c r="B54" s="69"/>
      <c r="D54" s="10"/>
      <c r="E54" s="11"/>
      <c r="F54" s="11"/>
      <c r="G54" s="10"/>
      <c r="H54" s="11"/>
      <c r="I54" s="11"/>
      <c r="J54" s="10"/>
      <c r="K54" s="11"/>
      <c r="L54" s="11"/>
    </row>
    <row r="55" spans="2:12" ht="15.75">
      <c r="B55" s="69"/>
      <c r="D55" s="10"/>
      <c r="E55" s="11"/>
      <c r="F55" s="11"/>
      <c r="G55" s="10"/>
      <c r="H55" s="11"/>
      <c r="I55" s="11"/>
      <c r="J55" s="10"/>
      <c r="K55" s="11"/>
      <c r="L55" s="11"/>
    </row>
    <row r="56" spans="2:12" ht="15.75">
      <c r="B56" s="69"/>
      <c r="D56" s="10"/>
      <c r="E56" s="11"/>
      <c r="F56" s="11"/>
      <c r="G56" s="10"/>
      <c r="H56" s="11"/>
      <c r="I56" s="11"/>
      <c r="J56" s="10"/>
      <c r="K56" s="11"/>
      <c r="L56" s="11"/>
    </row>
    <row r="57" spans="2:12" ht="15.75">
      <c r="B57" s="69"/>
      <c r="D57" s="10"/>
      <c r="E57" s="11"/>
      <c r="F57" s="11"/>
      <c r="G57" s="10"/>
      <c r="H57" s="11"/>
      <c r="I57" s="11"/>
      <c r="J57" s="10"/>
      <c r="K57" s="11"/>
      <c r="L57" s="11"/>
    </row>
    <row r="58" spans="2:12" ht="15.75">
      <c r="B58" s="69"/>
      <c r="D58" s="10"/>
      <c r="E58" s="11"/>
      <c r="F58" s="11"/>
      <c r="G58" s="10"/>
      <c r="H58" s="11"/>
      <c r="I58" s="11"/>
      <c r="J58" s="10"/>
      <c r="K58" s="11"/>
      <c r="L58" s="11"/>
    </row>
    <row r="59" spans="2:12" ht="15.75">
      <c r="B59" s="69"/>
      <c r="D59" s="10"/>
      <c r="E59" s="11"/>
      <c r="F59" s="11"/>
      <c r="G59" s="10"/>
      <c r="H59" s="11"/>
      <c r="I59" s="11"/>
      <c r="J59" s="10"/>
      <c r="K59" s="11"/>
      <c r="L59" s="11"/>
    </row>
    <row r="60" spans="2:12" ht="15.75">
      <c r="B60" s="69"/>
      <c r="D60" s="10"/>
      <c r="E60" s="11"/>
      <c r="F60" s="11"/>
      <c r="G60" s="10"/>
      <c r="H60" s="11"/>
      <c r="I60" s="11"/>
      <c r="J60" s="10"/>
      <c r="K60" s="11"/>
      <c r="L60" s="11"/>
    </row>
    <row r="61" spans="2:12" ht="15.75">
      <c r="B61" s="69"/>
      <c r="D61" s="10"/>
      <c r="E61" s="11"/>
      <c r="F61" s="11"/>
      <c r="G61" s="10"/>
      <c r="H61" s="11"/>
      <c r="I61" s="11"/>
      <c r="J61" s="10"/>
      <c r="K61" s="11"/>
      <c r="L61" s="11"/>
    </row>
    <row r="62" spans="2:12" ht="15.75">
      <c r="B62" s="69"/>
      <c r="D62" s="10"/>
      <c r="E62" s="11"/>
      <c r="F62" s="11"/>
      <c r="G62" s="10"/>
      <c r="H62" s="11"/>
      <c r="I62" s="11"/>
      <c r="J62" s="10"/>
      <c r="K62" s="11"/>
      <c r="L62" s="11"/>
    </row>
    <row r="63" spans="2:12" ht="15.75">
      <c r="B63" s="69"/>
      <c r="D63" s="10"/>
      <c r="E63" s="11"/>
      <c r="F63" s="11"/>
      <c r="G63" s="10"/>
      <c r="H63" s="11"/>
      <c r="I63" s="11"/>
      <c r="J63" s="10"/>
      <c r="K63" s="11"/>
      <c r="L63" s="11"/>
    </row>
    <row r="64" spans="2:12" ht="15.75">
      <c r="B64" s="69"/>
      <c r="D64" s="10"/>
      <c r="E64" s="11"/>
      <c r="F64" s="11"/>
      <c r="G64" s="10"/>
      <c r="H64" s="11"/>
      <c r="I64" s="11"/>
      <c r="J64" s="10"/>
      <c r="K64" s="11"/>
      <c r="L64" s="11"/>
    </row>
    <row r="65" spans="2:12" ht="15.75">
      <c r="B65" s="69"/>
      <c r="D65" s="10"/>
      <c r="E65" s="11"/>
      <c r="F65" s="11"/>
      <c r="G65" s="10"/>
      <c r="H65" s="11"/>
      <c r="I65" s="11"/>
      <c r="J65" s="10"/>
      <c r="K65" s="11"/>
      <c r="L65" s="11"/>
    </row>
    <row r="66" spans="2:12" ht="15.75">
      <c r="B66" s="69"/>
      <c r="D66" s="10"/>
      <c r="E66" s="11"/>
      <c r="F66" s="11"/>
      <c r="G66" s="10"/>
      <c r="H66" s="11"/>
      <c r="I66" s="11"/>
      <c r="J66" s="10"/>
      <c r="K66" s="11"/>
      <c r="L66" s="11"/>
    </row>
    <row r="67" spans="2:12" ht="15.75">
      <c r="B67" s="69"/>
      <c r="D67" s="10"/>
      <c r="E67" s="11"/>
      <c r="F67" s="11"/>
      <c r="G67" s="10"/>
      <c r="H67" s="11"/>
      <c r="I67" s="11"/>
      <c r="J67" s="10"/>
      <c r="K67" s="11"/>
      <c r="L67" s="11"/>
    </row>
    <row r="68" spans="2:12" ht="15.75">
      <c r="B68" s="69"/>
      <c r="D68" s="10"/>
      <c r="E68" s="11"/>
      <c r="F68" s="11"/>
      <c r="G68" s="10"/>
      <c r="H68" s="11"/>
      <c r="I68" s="11"/>
      <c r="J68" s="10"/>
      <c r="K68" s="11"/>
      <c r="L68" s="11"/>
    </row>
    <row r="69" spans="2:12" ht="15.75">
      <c r="B69" s="69"/>
      <c r="D69" s="10"/>
      <c r="E69" s="11"/>
      <c r="F69" s="11"/>
      <c r="G69" s="10"/>
      <c r="H69" s="11"/>
      <c r="I69" s="11"/>
      <c r="J69" s="10"/>
      <c r="K69" s="11"/>
      <c r="L69" s="11"/>
    </row>
    <row r="70" spans="2:12" ht="15.75">
      <c r="B70" s="69"/>
      <c r="D70" s="10"/>
      <c r="E70" s="11"/>
      <c r="F70" s="11"/>
      <c r="G70" s="10"/>
      <c r="H70" s="11"/>
      <c r="I70" s="11"/>
      <c r="J70" s="10"/>
      <c r="K70" s="11"/>
      <c r="L70" s="11"/>
    </row>
    <row r="71" spans="2:12" ht="15.75">
      <c r="B71" s="69"/>
      <c r="D71" s="10"/>
      <c r="E71" s="11"/>
      <c r="F71" s="11"/>
      <c r="G71" s="10"/>
      <c r="H71" s="11"/>
      <c r="I71" s="11"/>
      <c r="J71" s="10"/>
      <c r="K71" s="11"/>
      <c r="L71" s="11"/>
    </row>
    <row r="72" spans="2:12" ht="15.75">
      <c r="B72" s="69"/>
      <c r="D72" s="10"/>
      <c r="E72" s="11"/>
      <c r="F72" s="11"/>
      <c r="G72" s="10"/>
      <c r="H72" s="11"/>
      <c r="I72" s="11"/>
      <c r="J72" s="10"/>
      <c r="K72" s="11"/>
      <c r="L72" s="11"/>
    </row>
    <row r="73" spans="2:12" ht="15.75">
      <c r="B73" s="69"/>
      <c r="D73" s="10"/>
      <c r="E73" s="11"/>
      <c r="F73" s="11"/>
      <c r="G73" s="10"/>
      <c r="H73" s="11"/>
      <c r="I73" s="11"/>
      <c r="J73" s="10"/>
      <c r="K73" s="11"/>
      <c r="L73" s="11"/>
    </row>
    <row r="74" spans="2:12" ht="15.75">
      <c r="B74" s="69"/>
      <c r="D74" s="10"/>
      <c r="E74" s="11"/>
      <c r="F74" s="11"/>
      <c r="G74" s="10"/>
      <c r="H74" s="11"/>
      <c r="I74" s="11"/>
      <c r="J74" s="10"/>
      <c r="K74" s="11"/>
      <c r="L74" s="11"/>
    </row>
    <row r="75" spans="2:12" ht="15.75">
      <c r="B75" s="69"/>
      <c r="D75" s="10"/>
      <c r="E75" s="11"/>
      <c r="F75" s="11"/>
      <c r="G75" s="10"/>
      <c r="H75" s="11"/>
      <c r="I75" s="11"/>
      <c r="J75" s="10"/>
      <c r="K75" s="11"/>
      <c r="L75" s="11"/>
    </row>
    <row r="76" spans="2:12" ht="15.75">
      <c r="B76" s="69"/>
      <c r="D76" s="10"/>
      <c r="E76" s="11"/>
      <c r="F76" s="11"/>
      <c r="G76" s="10"/>
      <c r="H76" s="11"/>
      <c r="I76" s="11"/>
      <c r="J76" s="10"/>
      <c r="K76" s="11"/>
      <c r="L76" s="11"/>
    </row>
    <row r="77" spans="2:12" ht="15.75">
      <c r="B77" s="69"/>
      <c r="D77" s="10"/>
      <c r="E77" s="11"/>
      <c r="F77" s="11"/>
      <c r="G77" s="10"/>
      <c r="H77" s="11"/>
      <c r="I77" s="11"/>
      <c r="J77" s="10"/>
      <c r="K77" s="11"/>
      <c r="L77" s="11"/>
    </row>
    <row r="78" spans="2:12" ht="15.75">
      <c r="B78" s="69"/>
      <c r="D78" s="10"/>
      <c r="E78" s="11"/>
      <c r="F78" s="11"/>
      <c r="G78" s="10"/>
      <c r="H78" s="11"/>
      <c r="I78" s="11"/>
      <c r="J78" s="10"/>
      <c r="K78" s="11"/>
      <c r="L78" s="11"/>
    </row>
    <row r="79" spans="2:12" ht="15.75">
      <c r="B79" s="69"/>
      <c r="D79" s="10"/>
      <c r="E79" s="11"/>
      <c r="F79" s="11"/>
      <c r="G79" s="10"/>
      <c r="H79" s="11"/>
      <c r="I79" s="11"/>
      <c r="J79" s="10"/>
      <c r="K79" s="11"/>
      <c r="L79" s="11"/>
    </row>
    <row r="80" spans="2:12" ht="15.75">
      <c r="B80" s="69"/>
      <c r="D80" s="10"/>
      <c r="E80" s="11"/>
      <c r="F80" s="11"/>
      <c r="G80" s="10"/>
      <c r="H80" s="11"/>
      <c r="I80" s="11"/>
      <c r="J80" s="10"/>
      <c r="K80" s="11"/>
      <c r="L80" s="11"/>
    </row>
    <row r="81" spans="2:12" ht="15.75">
      <c r="B81" s="69"/>
      <c r="D81" s="10"/>
      <c r="E81" s="11"/>
      <c r="F81" s="11"/>
      <c r="G81" s="10"/>
      <c r="H81" s="11"/>
      <c r="I81" s="11"/>
      <c r="J81" s="10"/>
      <c r="K81" s="11"/>
      <c r="L81" s="11"/>
    </row>
    <row r="82" spans="2:12" ht="15.75">
      <c r="B82" s="69"/>
      <c r="D82" s="10"/>
      <c r="E82" s="11"/>
      <c r="F82" s="11"/>
      <c r="G82" s="10"/>
      <c r="H82" s="11"/>
      <c r="I82" s="11"/>
      <c r="J82" s="10"/>
      <c r="K82" s="11"/>
      <c r="L82" s="11"/>
    </row>
    <row r="83" spans="2:12" ht="15.75">
      <c r="B83" s="69"/>
      <c r="D83" s="10"/>
      <c r="E83" s="11"/>
      <c r="F83" s="11"/>
      <c r="G83" s="10"/>
      <c r="H83" s="11"/>
      <c r="I83" s="11"/>
      <c r="J83" s="10"/>
      <c r="K83" s="11"/>
      <c r="L83" s="11"/>
    </row>
    <row r="84" spans="2:12" ht="15.75">
      <c r="B84" s="69"/>
      <c r="D84" s="10"/>
      <c r="E84" s="11"/>
      <c r="F84" s="11"/>
      <c r="G84" s="10"/>
      <c r="H84" s="11"/>
      <c r="I84" s="11"/>
      <c r="J84" s="10"/>
      <c r="K84" s="11"/>
      <c r="L84" s="11"/>
    </row>
    <row r="85" spans="2:12" ht="15.75">
      <c r="B85" s="69"/>
      <c r="D85" s="10"/>
      <c r="E85" s="11"/>
      <c r="F85" s="11"/>
      <c r="G85" s="10"/>
      <c r="H85" s="11"/>
      <c r="I85" s="11"/>
      <c r="J85" s="10"/>
      <c r="K85" s="11"/>
      <c r="L85" s="11"/>
    </row>
    <row r="86" spans="2:12" ht="15.75">
      <c r="B86" s="69"/>
      <c r="D86" s="10"/>
      <c r="E86" s="11"/>
      <c r="F86" s="11"/>
      <c r="G86" s="10"/>
      <c r="H86" s="11"/>
      <c r="I86" s="11"/>
      <c r="J86" s="10"/>
      <c r="K86" s="11"/>
      <c r="L86" s="11"/>
    </row>
    <row r="88" spans="2:12">
      <c r="F88" s="12"/>
      <c r="I88" s="12"/>
      <c r="L88" s="12"/>
    </row>
  </sheetData>
  <mergeCells count="3">
    <mergeCell ref="H5:I5"/>
    <mergeCell ref="E5:F5"/>
    <mergeCell ref="K5:L5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&amp;C&amp;"Calibri"&amp;10&amp;K000000 This document has been marked as Non-Confidential&amp;1#_x000D_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35"/>
  <sheetViews>
    <sheetView showGridLines="0" view="pageBreakPreview" topLeftCell="A7" zoomScale="85" zoomScaleNormal="100" zoomScaleSheetLayoutView="85" workbookViewId="0">
      <selection activeCell="J24" sqref="J24:J26"/>
    </sheetView>
  </sheetViews>
  <sheetFormatPr defaultColWidth="9.140625" defaultRowHeight="15"/>
  <cols>
    <col min="1" max="1" width="1" customWidth="1"/>
    <col min="2" max="2" width="21" customWidth="1"/>
    <col min="6" max="6" width="13.140625" customWidth="1"/>
    <col min="7" max="7" width="1" customWidth="1"/>
    <col min="8" max="8" width="13.140625" customWidth="1"/>
    <col min="9" max="9" width="1" customWidth="1"/>
    <col min="10" max="10" width="13.140625" customWidth="1"/>
  </cols>
  <sheetData>
    <row r="1" spans="2:10" ht="6" customHeight="1"/>
    <row r="2" spans="2:10" ht="26.25">
      <c r="B2" s="53" t="s">
        <v>46</v>
      </c>
      <c r="F2" s="8"/>
      <c r="G2" s="8"/>
      <c r="H2" s="8"/>
      <c r="I2" s="8"/>
      <c r="J2" s="8"/>
    </row>
    <row r="3" spans="2:10" ht="6" customHeight="1" thickBot="1">
      <c r="B3" s="14"/>
      <c r="C3" s="14"/>
      <c r="D3" s="14"/>
      <c r="E3" s="14"/>
      <c r="F3" s="14"/>
      <c r="G3" s="14"/>
      <c r="H3" s="14"/>
      <c r="I3" s="14"/>
      <c r="J3" s="14"/>
    </row>
    <row r="4" spans="2:10" ht="6" customHeight="1"/>
    <row r="5" spans="2:10">
      <c r="F5" s="15" t="s">
        <v>18</v>
      </c>
      <c r="G5" s="15"/>
      <c r="H5" s="15" t="s">
        <v>19</v>
      </c>
      <c r="I5" s="15"/>
      <c r="J5" s="15" t="s">
        <v>20</v>
      </c>
    </row>
    <row r="6" spans="2:10" ht="6" customHeight="1">
      <c r="F6" s="16"/>
      <c r="G6" s="16"/>
      <c r="H6" s="16"/>
      <c r="I6" s="16"/>
      <c r="J6" s="16"/>
    </row>
    <row r="7" spans="2:10" ht="16.5" customHeight="1">
      <c r="F7" s="16" t="s">
        <v>47</v>
      </c>
      <c r="G7" s="16"/>
      <c r="H7" s="16" t="s">
        <v>47</v>
      </c>
      <c r="I7" s="16"/>
      <c r="J7" s="16" t="s">
        <v>47</v>
      </c>
    </row>
    <row r="8" spans="2:10" ht="6" customHeight="1" thickBot="1">
      <c r="F8" s="14"/>
      <c r="G8" s="14"/>
      <c r="H8" s="14"/>
      <c r="I8" s="14"/>
      <c r="J8" s="14"/>
    </row>
    <row r="9" spans="2:10" ht="15.75">
      <c r="B9" s="26" t="s">
        <v>48</v>
      </c>
      <c r="F9" s="82">
        <v>1311.6</v>
      </c>
      <c r="G9" s="82"/>
      <c r="H9" s="82">
        <v>388.5</v>
      </c>
      <c r="I9" s="82"/>
      <c r="J9" s="82">
        <v>1157.8</v>
      </c>
    </row>
    <row r="10" spans="2:10" ht="15.75">
      <c r="B10" s="26" t="s">
        <v>49</v>
      </c>
      <c r="F10" s="82">
        <v>738.7</v>
      </c>
      <c r="G10" s="82"/>
      <c r="H10" s="82">
        <v>188.9</v>
      </c>
      <c r="I10" s="82"/>
      <c r="J10" s="82">
        <v>510.4</v>
      </c>
    </row>
    <row r="11" spans="2:10" ht="15.75">
      <c r="B11" s="26" t="s">
        <v>29</v>
      </c>
      <c r="F11" s="82">
        <v>11.8</v>
      </c>
      <c r="G11" s="82"/>
      <c r="H11" s="82">
        <v>11.5</v>
      </c>
      <c r="I11" s="82"/>
      <c r="J11" s="82">
        <f>'B6 Segmental Income Statement'!P12</f>
        <v>35.200000000000003</v>
      </c>
    </row>
    <row r="12" spans="2:10" ht="15.75" hidden="1">
      <c r="B12" s="26" t="s">
        <v>50</v>
      </c>
      <c r="F12" s="82">
        <v>0</v>
      </c>
      <c r="G12" s="82"/>
      <c r="H12" s="82">
        <v>0</v>
      </c>
      <c r="I12" s="82"/>
      <c r="J12" s="82">
        <v>0</v>
      </c>
    </row>
    <row r="13" spans="2:10" ht="2.1" customHeight="1">
      <c r="B13" s="28"/>
      <c r="F13" s="83"/>
      <c r="G13" s="83"/>
      <c r="H13" s="83"/>
      <c r="I13" s="83"/>
      <c r="J13" s="83"/>
    </row>
    <row r="14" spans="2:10" ht="2.1" customHeight="1">
      <c r="B14" s="28"/>
      <c r="F14" s="84"/>
      <c r="G14" s="84"/>
      <c r="H14" s="84"/>
      <c r="I14" s="84"/>
      <c r="J14" s="84"/>
    </row>
    <row r="15" spans="2:10" ht="15.75">
      <c r="B15" s="25" t="s">
        <v>51</v>
      </c>
      <c r="F15" s="85">
        <f>SUM(F9:F12)</f>
        <v>2062.1000000000004</v>
      </c>
      <c r="G15" s="85"/>
      <c r="H15" s="85">
        <v>588.9</v>
      </c>
      <c r="I15" s="85"/>
      <c r="J15" s="85">
        <f>SUM(J9:J12)</f>
        <v>1703.3999999999999</v>
      </c>
    </row>
    <row r="16" spans="2:10" ht="6" customHeight="1">
      <c r="B16" s="28"/>
      <c r="F16" s="84"/>
      <c r="G16" s="84"/>
      <c r="H16" s="84"/>
      <c r="I16" s="84"/>
      <c r="J16" s="84"/>
    </row>
    <row r="17" spans="2:10" ht="15.75" customHeight="1">
      <c r="B17" s="26" t="s">
        <v>52</v>
      </c>
      <c r="F17" s="82">
        <v>793.70000000999994</v>
      </c>
      <c r="G17" s="82"/>
      <c r="H17" s="82">
        <v>-141.80000000000007</v>
      </c>
      <c r="I17" s="82"/>
      <c r="J17" s="82">
        <f>'B6 Segmental Income Statement'!J18</f>
        <v>489.8</v>
      </c>
    </row>
    <row r="18" spans="2:10" ht="15.75" customHeight="1">
      <c r="B18" s="26" t="s">
        <v>29</v>
      </c>
      <c r="F18" s="82">
        <v>-11.799999999999997</v>
      </c>
      <c r="G18" s="82"/>
      <c r="H18" s="82">
        <v>-20.9</v>
      </c>
      <c r="I18" s="82"/>
      <c r="J18" s="82">
        <f>'B6 Segmental Income Statement'!P18</f>
        <v>13.700000000000003</v>
      </c>
    </row>
    <row r="19" spans="2:10" ht="15.75">
      <c r="B19" s="26" t="s">
        <v>53</v>
      </c>
      <c r="F19" s="82">
        <v>-29.2</v>
      </c>
      <c r="G19" s="82"/>
      <c r="H19" s="82">
        <v>-32.200000000000003</v>
      </c>
      <c r="I19" s="82"/>
      <c r="J19" s="82">
        <f>'B6 Segmental Income Statement'!V18</f>
        <v>-30.900000000000002</v>
      </c>
    </row>
    <row r="20" spans="2:10" ht="1.5" customHeight="1">
      <c r="B20" s="28"/>
      <c r="F20" s="83"/>
      <c r="G20" s="83"/>
      <c r="H20" s="83"/>
      <c r="I20" s="83"/>
      <c r="J20" s="83"/>
    </row>
    <row r="21" spans="2:10" ht="1.5" customHeight="1">
      <c r="B21" s="28"/>
      <c r="F21" s="84"/>
      <c r="G21" s="84"/>
      <c r="H21" s="84"/>
      <c r="I21" s="84"/>
      <c r="J21" s="84"/>
    </row>
    <row r="22" spans="2:10" ht="15.75" customHeight="1">
      <c r="B22" s="25" t="s">
        <v>54</v>
      </c>
      <c r="F22" s="85">
        <f>SUM(F17:F19)</f>
        <v>752.70000000999994</v>
      </c>
      <c r="G22" s="85"/>
      <c r="H22" s="85">
        <f>SUM(H17:H19)</f>
        <v>-194.90000000000009</v>
      </c>
      <c r="I22" s="85"/>
      <c r="J22" s="85">
        <f>SUM(J17:J19)</f>
        <v>472.6</v>
      </c>
    </row>
    <row r="23" spans="2:10" ht="6" customHeight="1">
      <c r="B23" s="26"/>
      <c r="F23" s="82"/>
      <c r="G23" s="82"/>
      <c r="H23" s="82"/>
      <c r="I23" s="82"/>
      <c r="J23" s="82"/>
    </row>
    <row r="24" spans="2:10" ht="15.75">
      <c r="B24" s="26" t="s">
        <v>52</v>
      </c>
      <c r="F24" s="82">
        <v>414.3</v>
      </c>
      <c r="G24" s="82">
        <v>414.3</v>
      </c>
      <c r="H24" s="82">
        <f>'B6 Segmental Income Statement'!H29</f>
        <v>-532.80000000000007</v>
      </c>
      <c r="I24" s="82"/>
      <c r="J24" s="82">
        <f>'B6 Segmental Income Statement'!J29</f>
        <v>74.899999999999991</v>
      </c>
    </row>
    <row r="25" spans="2:10" ht="15.75">
      <c r="B25" s="26" t="s">
        <v>29</v>
      </c>
      <c r="F25" s="82">
        <v>-13.6</v>
      </c>
      <c r="G25" s="79"/>
      <c r="H25" s="82">
        <f>'B6 Segmental Income Statement'!N29</f>
        <v>-44.9</v>
      </c>
      <c r="I25" s="79"/>
      <c r="J25" s="82">
        <f>'B6 Segmental Income Statement'!P29</f>
        <v>-23.9</v>
      </c>
    </row>
    <row r="26" spans="2:10" ht="15.75">
      <c r="B26" s="26" t="s">
        <v>53</v>
      </c>
      <c r="F26" s="82">
        <v>-42.4</v>
      </c>
      <c r="G26" s="79"/>
      <c r="H26" s="82">
        <f>'B6 Segmental Income Statement'!T29</f>
        <v>-57.400000000000013</v>
      </c>
      <c r="I26" s="79"/>
      <c r="J26" s="82">
        <f>'B6 Segmental Income Statement'!V29</f>
        <v>-66.8</v>
      </c>
    </row>
    <row r="27" spans="2:10" ht="1.5" customHeight="1">
      <c r="B27" s="28"/>
      <c r="F27" s="83"/>
      <c r="G27" s="83"/>
      <c r="H27" s="83"/>
      <c r="I27" s="83"/>
      <c r="J27" s="83"/>
    </row>
    <row r="28" spans="2:10" ht="1.5" customHeight="1">
      <c r="B28" s="28"/>
      <c r="F28" s="84"/>
      <c r="G28" s="84"/>
      <c r="H28" s="84"/>
      <c r="I28" s="84"/>
      <c r="J28" s="84"/>
    </row>
    <row r="29" spans="2:10" ht="15.75">
      <c r="B29" s="25" t="s">
        <v>55</v>
      </c>
      <c r="F29" s="85">
        <f>SUM(F24:F26)</f>
        <v>358.3</v>
      </c>
      <c r="G29" s="85"/>
      <c r="H29" s="85">
        <f>SUM(H24:H26)</f>
        <v>-635.1</v>
      </c>
      <c r="I29" s="85"/>
      <c r="J29" s="85">
        <f>SUM(J24:J26)</f>
        <v>-15.800000000000004</v>
      </c>
    </row>
    <row r="30" spans="2:10" ht="6" customHeight="1">
      <c r="B30" s="26"/>
      <c r="F30" s="82"/>
      <c r="G30" s="82"/>
      <c r="H30" s="82"/>
      <c r="I30" s="82"/>
      <c r="J30" s="82"/>
    </row>
    <row r="31" spans="2:10">
      <c r="F31" s="82"/>
      <c r="G31" s="82"/>
      <c r="H31" s="82"/>
      <c r="I31" s="82"/>
      <c r="J31" s="82"/>
    </row>
    <row r="32" spans="2:10" ht="15.75">
      <c r="B32" s="17" t="s">
        <v>56</v>
      </c>
      <c r="F32" s="85">
        <v>587.70000000000005</v>
      </c>
      <c r="G32" s="85"/>
      <c r="H32" s="85">
        <v>230.60000000000002</v>
      </c>
      <c r="I32" s="85"/>
      <c r="J32" s="85">
        <v>261</v>
      </c>
    </row>
    <row r="33" spans="2:10">
      <c r="F33" s="84"/>
      <c r="G33" s="84"/>
      <c r="H33" s="84"/>
      <c r="I33" s="84"/>
      <c r="J33" s="84"/>
    </row>
    <row r="34" spans="2:10">
      <c r="B34" s="70" t="s">
        <v>57</v>
      </c>
      <c r="F34" s="84"/>
      <c r="G34" s="84"/>
      <c r="H34" s="84"/>
      <c r="I34" s="84"/>
      <c r="J34" s="84"/>
    </row>
    <row r="35" spans="2:10">
      <c r="B35" s="70" t="s">
        <v>45</v>
      </c>
      <c r="F35" s="84"/>
      <c r="G35" s="84"/>
      <c r="H35" s="84"/>
      <c r="I35" s="84"/>
      <c r="J35" s="84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>&amp;C&amp;"Calibri"&amp;10&amp;K000000 This document has been marked as Non-Confidential&amp;1#_x000D_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82"/>
  <sheetViews>
    <sheetView showGridLines="0" view="pageBreakPreview" zoomScale="85" zoomScaleNormal="100" zoomScaleSheetLayoutView="85" workbookViewId="0">
      <selection activeCell="L10" sqref="L10"/>
    </sheetView>
  </sheetViews>
  <sheetFormatPr defaultColWidth="9.140625" defaultRowHeight="15"/>
  <cols>
    <col min="1" max="1" width="1" customWidth="1"/>
    <col min="2" max="2" width="21" customWidth="1"/>
    <col min="6" max="6" width="10.85546875" customWidth="1"/>
    <col min="7" max="7" width="1" customWidth="1"/>
    <col min="8" max="8" width="10.85546875" customWidth="1"/>
    <col min="9" max="9" width="1" customWidth="1"/>
    <col min="10" max="10" width="10.85546875" customWidth="1"/>
    <col min="11" max="11" width="1" customWidth="1"/>
    <col min="12" max="12" width="10.85546875" customWidth="1"/>
  </cols>
  <sheetData>
    <row r="1" spans="2:12" ht="6" customHeight="1"/>
    <row r="2" spans="2:12" ht="26.25">
      <c r="B2" s="53" t="s">
        <v>58</v>
      </c>
    </row>
    <row r="3" spans="2:12" ht="6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6" customHeight="1"/>
    <row r="5" spans="2:12" ht="17.25">
      <c r="F5" s="15" t="s">
        <v>18</v>
      </c>
      <c r="G5" s="15"/>
      <c r="H5" s="15" t="s">
        <v>19</v>
      </c>
      <c r="I5" s="15"/>
      <c r="J5" s="15" t="s">
        <v>59</v>
      </c>
      <c r="K5" s="15"/>
      <c r="L5" s="15" t="s">
        <v>60</v>
      </c>
    </row>
    <row r="6" spans="2:12" ht="15" customHeight="1">
      <c r="F6" s="16"/>
      <c r="G6" s="16"/>
      <c r="H6" s="16"/>
      <c r="I6" s="16"/>
      <c r="J6" s="16"/>
      <c r="K6" s="16"/>
      <c r="L6" s="95" t="s">
        <v>61</v>
      </c>
    </row>
    <row r="7" spans="2:12" ht="6" customHeight="1" thickBot="1">
      <c r="F7" s="23"/>
      <c r="G7" s="23"/>
      <c r="H7" s="23"/>
      <c r="I7" s="23"/>
      <c r="J7" s="23"/>
      <c r="K7" s="23"/>
      <c r="L7" s="23"/>
    </row>
    <row r="8" spans="2:12" ht="6" customHeight="1">
      <c r="F8" s="16"/>
      <c r="G8" s="16"/>
      <c r="H8" s="16"/>
      <c r="I8" s="16"/>
      <c r="J8" s="16"/>
      <c r="K8" s="16"/>
      <c r="L8" s="16"/>
    </row>
    <row r="9" spans="2:12" ht="15.75">
      <c r="B9" s="17"/>
      <c r="F9" s="19"/>
      <c r="G9" s="19"/>
      <c r="H9" s="19"/>
      <c r="I9" s="19"/>
      <c r="J9" s="19"/>
      <c r="K9" s="19"/>
      <c r="L9" s="19"/>
    </row>
    <row r="10" spans="2:12" ht="15.75">
      <c r="B10" s="17" t="s">
        <v>62</v>
      </c>
      <c r="F10" s="30">
        <v>61.5</v>
      </c>
      <c r="G10" s="30"/>
      <c r="H10" s="30">
        <v>46.16</v>
      </c>
      <c r="I10" s="30"/>
      <c r="J10" s="30">
        <v>56.67</v>
      </c>
      <c r="K10" s="30"/>
      <c r="L10" s="30">
        <v>56.52</v>
      </c>
    </row>
    <row r="11" spans="2:12" ht="15.75">
      <c r="B11" s="17" t="s">
        <v>63</v>
      </c>
      <c r="F11" s="27">
        <v>0.76300000000000001</v>
      </c>
      <c r="G11" s="27"/>
      <c r="H11" s="27">
        <v>0.29399999999999998</v>
      </c>
      <c r="I11" s="27"/>
      <c r="J11" s="27">
        <v>0.68300000000000005</v>
      </c>
      <c r="K11" s="27"/>
      <c r="L11" s="27">
        <v>0.68100000000000005</v>
      </c>
    </row>
    <row r="12" spans="2:12" ht="15.75">
      <c r="B12" s="17" t="s">
        <v>64</v>
      </c>
      <c r="F12" s="31">
        <v>46.91</v>
      </c>
      <c r="G12" s="31"/>
      <c r="H12" s="31">
        <v>13.57</v>
      </c>
      <c r="I12" s="31"/>
      <c r="J12" s="31">
        <v>38.69</v>
      </c>
      <c r="K12" s="31"/>
      <c r="L12" s="31">
        <v>38.49</v>
      </c>
    </row>
    <row r="13" spans="2:12">
      <c r="F13" s="16"/>
      <c r="G13" s="16"/>
      <c r="H13" s="16"/>
      <c r="I13" s="16"/>
      <c r="J13" s="16"/>
      <c r="K13" s="16"/>
      <c r="L13" s="16"/>
    </row>
    <row r="14" spans="2:12" ht="15.75">
      <c r="B14" s="17" t="s">
        <v>65</v>
      </c>
      <c r="F14" s="27">
        <v>0.76400000000000001</v>
      </c>
      <c r="G14" s="27"/>
      <c r="H14" s="27">
        <v>0.29499999999999998</v>
      </c>
      <c r="I14" s="27"/>
      <c r="J14" s="27">
        <v>0.68600000000000005</v>
      </c>
      <c r="K14" s="27"/>
      <c r="L14" s="27">
        <v>0.68400000000000005</v>
      </c>
    </row>
    <row r="15" spans="2:12">
      <c r="F15" s="16"/>
      <c r="G15" s="16"/>
      <c r="H15" s="16"/>
      <c r="I15" s="16"/>
      <c r="J15" s="16"/>
      <c r="K15" s="16"/>
      <c r="L15" s="16"/>
    </row>
    <row r="16" spans="2:12" ht="15.75">
      <c r="B16" s="17" t="s">
        <v>66</v>
      </c>
      <c r="F16" s="68">
        <v>-2.4E-2</v>
      </c>
      <c r="G16" s="27"/>
      <c r="H16" s="68">
        <v>-0.70899999999999996</v>
      </c>
      <c r="I16" s="27"/>
      <c r="J16" s="68">
        <v>-0.155</v>
      </c>
      <c r="K16" s="27"/>
      <c r="L16" s="68">
        <v>-0.17499999999999999</v>
      </c>
    </row>
    <row r="17" spans="2:12" ht="15.75">
      <c r="B17" s="17" t="s">
        <v>67</v>
      </c>
      <c r="F17" s="68">
        <v>-3.0000000000000001E-3</v>
      </c>
      <c r="G17" s="27"/>
      <c r="H17" s="68">
        <v>-0.747</v>
      </c>
      <c r="I17" s="27"/>
      <c r="J17" s="68">
        <v>-0.32600000000000001</v>
      </c>
      <c r="K17" s="27"/>
      <c r="L17" s="68">
        <v>-0.34300000000000003</v>
      </c>
    </row>
    <row r="18" spans="2:12" ht="6" customHeight="1"/>
    <row r="19" spans="2:12" ht="15.75">
      <c r="B19" s="17" t="s">
        <v>68</v>
      </c>
      <c r="F19" s="54">
        <v>0.97</v>
      </c>
      <c r="G19" s="54"/>
      <c r="H19" s="54">
        <v>0.99</v>
      </c>
      <c r="I19" s="54"/>
      <c r="J19" s="54">
        <v>0.99</v>
      </c>
      <c r="K19" s="54"/>
      <c r="L19" s="54">
        <v>0.99</v>
      </c>
    </row>
    <row r="21" spans="2:12">
      <c r="B21" s="91" t="s">
        <v>69</v>
      </c>
    </row>
    <row r="22" spans="2:12">
      <c r="B22" s="91" t="s">
        <v>70</v>
      </c>
    </row>
    <row r="23" spans="2:12">
      <c r="B23" s="70" t="s">
        <v>45</v>
      </c>
    </row>
    <row r="25" spans="2:12" ht="2.1" customHeight="1"/>
    <row r="26" spans="2:12" ht="2.1" customHeight="1"/>
    <row r="34" ht="2.1" customHeight="1"/>
    <row r="35" ht="2.1" customHeight="1"/>
    <row r="49" spans="2:12" ht="15.75">
      <c r="B49" s="69"/>
      <c r="F49" s="9"/>
      <c r="G49" s="10"/>
      <c r="H49" s="9"/>
      <c r="I49" s="10"/>
      <c r="J49" s="9"/>
      <c r="K49" s="10"/>
      <c r="L49" s="9"/>
    </row>
    <row r="50" spans="2:12" ht="15.75">
      <c r="B50" s="69"/>
      <c r="F50" s="9"/>
      <c r="G50" s="10"/>
      <c r="H50" s="9"/>
      <c r="I50" s="10"/>
      <c r="J50" s="9"/>
      <c r="K50" s="10"/>
      <c r="L50" s="9"/>
    </row>
    <row r="51" spans="2:12" ht="15.75">
      <c r="B51" s="69"/>
      <c r="F51" s="9"/>
      <c r="G51" s="10"/>
      <c r="H51" s="9"/>
      <c r="I51" s="10"/>
      <c r="J51" s="9"/>
      <c r="K51" s="10"/>
      <c r="L51" s="9"/>
    </row>
    <row r="52" spans="2:12" ht="15.75">
      <c r="B52" s="69"/>
      <c r="F52" s="9"/>
      <c r="G52" s="10"/>
      <c r="H52" s="9"/>
      <c r="I52" s="10"/>
      <c r="J52" s="9"/>
      <c r="K52" s="10"/>
      <c r="L52" s="9"/>
    </row>
    <row r="53" spans="2:12" ht="15.75">
      <c r="B53" s="69"/>
      <c r="F53" s="9"/>
      <c r="G53" s="10"/>
      <c r="H53" s="9"/>
      <c r="I53" s="10"/>
      <c r="J53" s="9"/>
      <c r="K53" s="10"/>
      <c r="L53" s="9"/>
    </row>
    <row r="54" spans="2:12" ht="15.75">
      <c r="B54" s="69"/>
      <c r="F54" s="9"/>
      <c r="G54" s="10"/>
      <c r="H54" s="9"/>
      <c r="I54" s="10"/>
      <c r="J54" s="9"/>
      <c r="K54" s="10"/>
      <c r="L54" s="9"/>
    </row>
    <row r="55" spans="2:12" ht="15.75">
      <c r="B55" s="69"/>
      <c r="F55" s="9"/>
      <c r="G55" s="10"/>
      <c r="H55" s="9"/>
      <c r="I55" s="10"/>
      <c r="J55" s="9"/>
      <c r="K55" s="10"/>
      <c r="L55" s="9"/>
    </row>
    <row r="56" spans="2:12" ht="15.75">
      <c r="B56" s="69"/>
      <c r="F56" s="9"/>
      <c r="G56" s="10"/>
      <c r="H56" s="9"/>
      <c r="I56" s="10"/>
      <c r="J56" s="9"/>
      <c r="K56" s="10"/>
      <c r="L56" s="9"/>
    </row>
    <row r="57" spans="2:12" ht="15.75">
      <c r="B57" s="69"/>
      <c r="F57" s="9"/>
      <c r="G57" s="10"/>
      <c r="H57" s="9"/>
      <c r="I57" s="10"/>
      <c r="J57" s="9"/>
      <c r="K57" s="10"/>
      <c r="L57" s="9"/>
    </row>
    <row r="58" spans="2:12" ht="15.75">
      <c r="B58" s="69"/>
      <c r="F58" s="9"/>
      <c r="G58" s="10"/>
      <c r="H58" s="9"/>
      <c r="I58" s="10"/>
      <c r="J58" s="9"/>
      <c r="K58" s="10"/>
      <c r="L58" s="9"/>
    </row>
    <row r="59" spans="2:12" ht="15.75">
      <c r="B59" s="69"/>
      <c r="F59" s="9"/>
      <c r="G59" s="10"/>
      <c r="H59" s="9"/>
      <c r="I59" s="10"/>
      <c r="J59" s="9"/>
      <c r="K59" s="10"/>
      <c r="L59" s="9"/>
    </row>
    <row r="60" spans="2:12" ht="15.75">
      <c r="B60" s="69"/>
      <c r="F60" s="9"/>
      <c r="G60" s="10"/>
      <c r="H60" s="9"/>
      <c r="I60" s="10"/>
      <c r="J60" s="9"/>
      <c r="K60" s="10"/>
      <c r="L60" s="9"/>
    </row>
    <row r="61" spans="2:12" ht="15.75">
      <c r="B61" s="69"/>
      <c r="F61" s="9"/>
      <c r="G61" s="10"/>
      <c r="H61" s="9"/>
      <c r="I61" s="10"/>
      <c r="J61" s="9"/>
      <c r="K61" s="10"/>
      <c r="L61" s="9"/>
    </row>
    <row r="62" spans="2:12" ht="15.75">
      <c r="B62" s="69"/>
      <c r="F62" s="9"/>
      <c r="G62" s="10"/>
      <c r="H62" s="9"/>
      <c r="I62" s="10"/>
      <c r="J62" s="9"/>
      <c r="K62" s="10"/>
      <c r="L62" s="9"/>
    </row>
    <row r="63" spans="2:12" ht="15.75">
      <c r="B63" s="69"/>
      <c r="F63" s="9"/>
      <c r="G63" s="10"/>
      <c r="H63" s="9"/>
      <c r="I63" s="10"/>
      <c r="J63" s="9"/>
      <c r="K63" s="10"/>
      <c r="L63" s="9"/>
    </row>
    <row r="64" spans="2:12" ht="15.75">
      <c r="B64" s="69"/>
      <c r="F64" s="9"/>
      <c r="G64" s="10"/>
      <c r="H64" s="9"/>
      <c r="I64" s="10"/>
      <c r="J64" s="9"/>
      <c r="K64" s="10"/>
      <c r="L64" s="9"/>
    </row>
    <row r="65" spans="2:12" ht="15.75">
      <c r="B65" s="69"/>
      <c r="F65" s="9"/>
      <c r="G65" s="10"/>
      <c r="H65" s="9"/>
      <c r="I65" s="10"/>
      <c r="J65" s="9"/>
      <c r="K65" s="10"/>
      <c r="L65" s="9"/>
    </row>
    <row r="66" spans="2:12" ht="15.75">
      <c r="B66" s="69"/>
      <c r="F66" s="9"/>
      <c r="G66" s="10"/>
      <c r="H66" s="9"/>
      <c r="I66" s="10"/>
      <c r="J66" s="9"/>
      <c r="K66" s="10"/>
      <c r="L66" s="9"/>
    </row>
    <row r="67" spans="2:12" ht="15.75">
      <c r="B67" s="69"/>
      <c r="F67" s="9"/>
      <c r="G67" s="10"/>
      <c r="H67" s="9"/>
      <c r="I67" s="10"/>
      <c r="J67" s="9"/>
      <c r="K67" s="10"/>
      <c r="L67" s="9"/>
    </row>
    <row r="68" spans="2:12" ht="15.75">
      <c r="B68" s="69"/>
      <c r="F68" s="9"/>
      <c r="G68" s="10"/>
      <c r="H68" s="9"/>
      <c r="I68" s="10"/>
      <c r="J68" s="9"/>
      <c r="K68" s="10"/>
      <c r="L68" s="9"/>
    </row>
    <row r="69" spans="2:12" ht="15.75">
      <c r="B69" s="69"/>
      <c r="F69" s="9"/>
      <c r="G69" s="10"/>
      <c r="H69" s="9"/>
      <c r="I69" s="10"/>
      <c r="J69" s="9"/>
      <c r="K69" s="10"/>
      <c r="L69" s="9"/>
    </row>
    <row r="70" spans="2:12" ht="15.75">
      <c r="B70" s="69"/>
      <c r="F70" s="9"/>
      <c r="G70" s="10"/>
      <c r="H70" s="9"/>
      <c r="I70" s="10"/>
      <c r="J70" s="9"/>
      <c r="K70" s="10"/>
      <c r="L70" s="9"/>
    </row>
    <row r="71" spans="2:12" ht="15.75">
      <c r="B71" s="69"/>
      <c r="F71" s="9"/>
      <c r="G71" s="10"/>
      <c r="H71" s="9"/>
      <c r="I71" s="10"/>
      <c r="J71" s="9"/>
      <c r="K71" s="10"/>
      <c r="L71" s="9"/>
    </row>
    <row r="72" spans="2:12" ht="15.75">
      <c r="B72" s="69"/>
      <c r="F72" s="9"/>
      <c r="G72" s="10"/>
      <c r="H72" s="9"/>
      <c r="I72" s="10"/>
      <c r="J72" s="9"/>
      <c r="K72" s="10"/>
      <c r="L72" s="9"/>
    </row>
    <row r="73" spans="2:12" ht="15.75">
      <c r="B73" s="69"/>
      <c r="F73" s="9"/>
      <c r="G73" s="10"/>
      <c r="H73" s="9"/>
      <c r="I73" s="10"/>
      <c r="J73" s="9"/>
      <c r="K73" s="10"/>
      <c r="L73" s="9"/>
    </row>
    <row r="74" spans="2:12" ht="15.75">
      <c r="B74" s="69"/>
      <c r="F74" s="9"/>
      <c r="G74" s="10"/>
      <c r="H74" s="9"/>
      <c r="I74" s="10"/>
      <c r="J74" s="9"/>
      <c r="K74" s="10"/>
      <c r="L74" s="9"/>
    </row>
    <row r="75" spans="2:12" ht="15.75">
      <c r="B75" s="69"/>
      <c r="F75" s="9"/>
      <c r="G75" s="10"/>
      <c r="H75" s="9"/>
      <c r="I75" s="10"/>
      <c r="J75" s="9"/>
      <c r="K75" s="10"/>
      <c r="L75" s="9"/>
    </row>
    <row r="76" spans="2:12" ht="15.75">
      <c r="B76" s="69"/>
      <c r="F76" s="9"/>
      <c r="G76" s="10"/>
      <c r="H76" s="9"/>
      <c r="I76" s="10"/>
      <c r="J76" s="9"/>
      <c r="K76" s="10"/>
      <c r="L76" s="9"/>
    </row>
    <row r="77" spans="2:12" ht="15.75">
      <c r="B77" s="69"/>
      <c r="F77" s="9"/>
      <c r="G77" s="10"/>
      <c r="H77" s="9"/>
      <c r="I77" s="10"/>
      <c r="J77" s="9"/>
      <c r="K77" s="10"/>
      <c r="L77" s="9"/>
    </row>
    <row r="78" spans="2:12" ht="15.75">
      <c r="B78" s="69"/>
      <c r="F78" s="9"/>
      <c r="G78" s="10"/>
      <c r="H78" s="9"/>
      <c r="I78" s="10"/>
      <c r="J78" s="9"/>
      <c r="K78" s="10"/>
      <c r="L78" s="9"/>
    </row>
    <row r="79" spans="2:12" ht="15.75">
      <c r="B79" s="69"/>
      <c r="F79" s="9"/>
      <c r="G79" s="10"/>
      <c r="H79" s="9"/>
      <c r="I79" s="10"/>
      <c r="J79" s="9"/>
      <c r="K79" s="10"/>
      <c r="L79" s="9"/>
    </row>
    <row r="80" spans="2:12" ht="15.75">
      <c r="B80" s="69"/>
      <c r="F80" s="9"/>
      <c r="G80" s="10"/>
      <c r="H80" s="9"/>
      <c r="I80" s="10"/>
      <c r="J80" s="9"/>
      <c r="K80" s="10"/>
      <c r="L80" s="9"/>
    </row>
    <row r="81" spans="2:12" ht="15.75">
      <c r="B81" s="69"/>
      <c r="F81" s="9"/>
      <c r="G81" s="10"/>
      <c r="H81" s="9"/>
      <c r="I81" s="10"/>
      <c r="J81" s="9"/>
      <c r="K81" s="10"/>
      <c r="L81" s="9"/>
    </row>
    <row r="82" spans="2:12" ht="15.75">
      <c r="B82" s="69"/>
      <c r="F82" s="9"/>
      <c r="G82" s="10"/>
      <c r="H82" s="9"/>
      <c r="I82" s="10"/>
      <c r="J82" s="9"/>
      <c r="K82" s="10"/>
      <c r="L82" s="9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>&amp;C&amp;"Calibri"&amp;10&amp;K000000 This document has been marked as Non-Confidential&amp;1#_x000D_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721B-3E50-42A4-AFCF-4C3525BEFAD4}">
  <sheetPr>
    <pageSetUpPr fitToPage="1"/>
  </sheetPr>
  <dimension ref="B1:N71"/>
  <sheetViews>
    <sheetView showGridLines="0" view="pageBreakPreview" zoomScale="85" zoomScaleNormal="100" zoomScaleSheetLayoutView="85" workbookViewId="0">
      <selection activeCell="N20" sqref="N20"/>
    </sheetView>
  </sheetViews>
  <sheetFormatPr defaultColWidth="9.140625" defaultRowHeight="15"/>
  <cols>
    <col min="1" max="1" width="1" customWidth="1"/>
    <col min="2" max="2" width="25.85546875" customWidth="1"/>
    <col min="6" max="14" width="10.85546875" customWidth="1"/>
  </cols>
  <sheetData>
    <row r="1" spans="2:14" ht="6" customHeight="1"/>
    <row r="2" spans="2:14" ht="26.25">
      <c r="B2" s="53" t="s">
        <v>71</v>
      </c>
    </row>
    <row r="3" spans="2:14" ht="6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6" customHeight="1"/>
    <row r="5" spans="2:14" ht="32.25">
      <c r="B5" s="33"/>
      <c r="F5" s="71" t="s">
        <v>72</v>
      </c>
      <c r="G5" s="71" t="s">
        <v>73</v>
      </c>
      <c r="H5" s="71" t="s">
        <v>74</v>
      </c>
      <c r="I5" s="71" t="s">
        <v>75</v>
      </c>
      <c r="J5" s="71" t="s">
        <v>76</v>
      </c>
      <c r="K5" s="71" t="s">
        <v>77</v>
      </c>
      <c r="L5" s="71" t="s">
        <v>78</v>
      </c>
      <c r="M5" s="71" t="s">
        <v>79</v>
      </c>
      <c r="N5" s="71" t="s">
        <v>80</v>
      </c>
    </row>
    <row r="6" spans="2:14">
      <c r="B6" s="33"/>
      <c r="F6" s="71"/>
      <c r="G6" s="71"/>
      <c r="H6" s="71"/>
      <c r="I6" s="71"/>
      <c r="J6" s="71"/>
      <c r="K6" s="71"/>
      <c r="L6" s="71"/>
      <c r="M6" s="71"/>
      <c r="N6" s="96" t="s">
        <v>61</v>
      </c>
    </row>
    <row r="7" spans="2:14" ht="16.5" customHeight="1">
      <c r="F7" s="16" t="s">
        <v>81</v>
      </c>
      <c r="G7" s="16" t="s">
        <v>81</v>
      </c>
      <c r="H7" s="16" t="s">
        <v>81</v>
      </c>
      <c r="I7" s="16" t="s">
        <v>81</v>
      </c>
      <c r="J7" s="16" t="s">
        <v>81</v>
      </c>
      <c r="K7" s="16" t="s">
        <v>81</v>
      </c>
      <c r="L7" s="16" t="s">
        <v>81</v>
      </c>
      <c r="M7" s="16" t="s">
        <v>81</v>
      </c>
      <c r="N7" s="16" t="s">
        <v>81</v>
      </c>
    </row>
    <row r="8" spans="2:14" ht="6" customHeight="1" thickBot="1">
      <c r="F8" s="23"/>
      <c r="G8" s="23"/>
      <c r="H8" s="23"/>
      <c r="I8" s="23"/>
      <c r="J8" s="23"/>
      <c r="K8" s="23"/>
      <c r="L8" s="23"/>
      <c r="M8" s="23"/>
      <c r="N8" s="23"/>
    </row>
    <row r="9" spans="2:14" ht="6" customHeight="1">
      <c r="F9" s="16"/>
      <c r="G9" s="16"/>
      <c r="H9" s="16"/>
      <c r="I9" s="16"/>
      <c r="J9" s="16"/>
      <c r="K9" s="16"/>
      <c r="L9" s="16"/>
      <c r="M9" s="16"/>
      <c r="N9" s="16"/>
    </row>
    <row r="10" spans="2:14" ht="15.75">
      <c r="B10" s="26" t="s">
        <v>82</v>
      </c>
      <c r="C10" s="8"/>
      <c r="D10" s="8"/>
      <c r="E10" s="8"/>
      <c r="F10" s="68">
        <v>0.16400000000000001</v>
      </c>
      <c r="G10" s="68">
        <v>0.24199999999999999</v>
      </c>
      <c r="H10" s="68">
        <v>0.49299999999999999</v>
      </c>
      <c r="I10" s="68">
        <v>0.27800000000000002</v>
      </c>
      <c r="J10" s="88">
        <v>0.42199999999999999</v>
      </c>
      <c r="K10" s="68">
        <v>0.7953734847241517</v>
      </c>
      <c r="L10" s="88">
        <v>0.81403928341301313</v>
      </c>
      <c r="M10" s="68">
        <v>0.69199999999999995</v>
      </c>
      <c r="N10" s="68">
        <v>0.68700000000000006</v>
      </c>
    </row>
    <row r="11" spans="2:14" ht="15.75">
      <c r="B11" s="26" t="s">
        <v>83</v>
      </c>
      <c r="C11" s="8"/>
      <c r="D11" s="8"/>
      <c r="E11" s="8"/>
      <c r="F11" s="30">
        <v>56.9</v>
      </c>
      <c r="G11" s="30">
        <v>50.17</v>
      </c>
      <c r="H11" s="30">
        <v>44.75</v>
      </c>
      <c r="I11" s="30">
        <v>38.869999999999997</v>
      </c>
      <c r="J11" s="30">
        <v>40.869999999999997</v>
      </c>
      <c r="K11" s="30">
        <v>58.77</v>
      </c>
      <c r="L11" s="30">
        <v>64.835256649260515</v>
      </c>
      <c r="M11" s="30">
        <v>54.28</v>
      </c>
      <c r="N11" s="30">
        <v>53.47</v>
      </c>
    </row>
    <row r="12" spans="2:14" ht="15.75">
      <c r="B12" s="26" t="s">
        <v>84</v>
      </c>
      <c r="C12" s="8"/>
      <c r="D12" s="8"/>
      <c r="E12" s="8"/>
      <c r="F12" s="30">
        <v>9.31</v>
      </c>
      <c r="G12" s="30">
        <v>12.14</v>
      </c>
      <c r="H12" s="30">
        <v>22.05</v>
      </c>
      <c r="I12" s="30">
        <v>10.81</v>
      </c>
      <c r="J12" s="30">
        <v>17.27</v>
      </c>
      <c r="K12" s="30">
        <v>46.75</v>
      </c>
      <c r="L12" s="30">
        <v>52.78</v>
      </c>
      <c r="M12" s="30">
        <v>37.58</v>
      </c>
      <c r="N12" s="30">
        <v>36.72</v>
      </c>
    </row>
    <row r="13" spans="2:14" ht="15.75">
      <c r="B13" s="26" t="s">
        <v>85</v>
      </c>
      <c r="C13" s="8"/>
      <c r="D13" s="8"/>
      <c r="E13" s="8"/>
      <c r="F13" s="68">
        <v>-0.79100000000000004</v>
      </c>
      <c r="G13" s="68">
        <v>-0.77100000000000002</v>
      </c>
      <c r="H13" s="68">
        <v>-0.55400000000000005</v>
      </c>
      <c r="I13" s="68">
        <v>-0.70299999999999996</v>
      </c>
      <c r="J13" s="68">
        <v>-0.60899999999999999</v>
      </c>
      <c r="K13" s="68">
        <v>-9.6000000000000002E-2</v>
      </c>
      <c r="L13" s="68">
        <v>0.106</v>
      </c>
      <c r="M13" s="68">
        <v>0.151</v>
      </c>
      <c r="N13" s="68">
        <v>4.3999999999999997E-2</v>
      </c>
    </row>
    <row r="14" spans="2:14" ht="6" customHeight="1">
      <c r="B14" s="26"/>
      <c r="C14" s="8"/>
      <c r="D14" s="8"/>
      <c r="E14" s="8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6" customHeight="1">
      <c r="B15" s="26"/>
      <c r="C15" s="8"/>
      <c r="D15" s="8"/>
      <c r="E15" s="8"/>
      <c r="F15" s="59"/>
      <c r="G15" s="59"/>
      <c r="H15" s="59"/>
      <c r="I15" s="59"/>
      <c r="J15" s="59"/>
      <c r="K15" s="59"/>
      <c r="L15" s="59"/>
      <c r="M15" s="59"/>
      <c r="N15" s="59"/>
    </row>
    <row r="16" spans="2:14" ht="15.75">
      <c r="B16" s="26" t="s">
        <v>86</v>
      </c>
      <c r="C16" s="8"/>
      <c r="D16" s="8"/>
      <c r="E16" s="8"/>
      <c r="F16" s="68">
        <v>-0.80100000000000005</v>
      </c>
      <c r="G16" s="68">
        <v>-0.72599999999999998</v>
      </c>
      <c r="H16" s="68">
        <v>-0.53900000000000003</v>
      </c>
      <c r="I16" s="68">
        <v>-0.91900000000000004</v>
      </c>
      <c r="J16" s="68">
        <v>-0.86</v>
      </c>
      <c r="K16" s="68">
        <v>-0.18099999999999999</v>
      </c>
      <c r="L16" s="68">
        <v>-0.111</v>
      </c>
      <c r="M16" s="68">
        <v>-8.2000000000000003E-2</v>
      </c>
      <c r="N16" s="68">
        <v>-0.155</v>
      </c>
    </row>
    <row r="17" spans="2:14" ht="6" customHeight="1">
      <c r="B17" s="26"/>
      <c r="C17" s="8"/>
      <c r="D17" s="8"/>
      <c r="E17" s="8"/>
      <c r="F17" s="34"/>
      <c r="G17" s="34"/>
      <c r="H17" s="34"/>
      <c r="I17" s="34"/>
      <c r="J17" s="34"/>
      <c r="K17" s="34"/>
      <c r="L17" s="34"/>
      <c r="M17" s="34"/>
      <c r="N17" s="34"/>
    </row>
    <row r="18" spans="2:14" ht="6" customHeight="1">
      <c r="B18" s="26"/>
      <c r="C18" s="8"/>
      <c r="D18" s="8"/>
      <c r="E18" s="8"/>
      <c r="F18" s="59"/>
      <c r="G18" s="59"/>
      <c r="H18" s="59"/>
      <c r="I18" s="59"/>
      <c r="J18" s="59"/>
      <c r="K18" s="59"/>
      <c r="L18" s="59"/>
      <c r="M18" s="59"/>
      <c r="N18" s="59"/>
    </row>
    <row r="19" spans="2:14" ht="15.75">
      <c r="B19" s="26" t="s">
        <v>87</v>
      </c>
      <c r="C19" s="8"/>
      <c r="D19" s="8"/>
      <c r="E19" s="8"/>
      <c r="F19" s="68">
        <v>-0.79500000000000004</v>
      </c>
      <c r="G19" s="68">
        <v>-0.75600000000000001</v>
      </c>
      <c r="H19" s="68">
        <v>-0.54900000000000004</v>
      </c>
      <c r="I19" s="68">
        <v>-0.79</v>
      </c>
      <c r="J19" s="68">
        <v>-0.70099999999999996</v>
      </c>
      <c r="K19" s="68">
        <v>-0.125</v>
      </c>
      <c r="L19" s="68">
        <v>3.1E-2</v>
      </c>
      <c r="M19" s="68">
        <v>5.7000000000000002E-2</v>
      </c>
      <c r="N19" s="68">
        <v>-3.6999999999999998E-2</v>
      </c>
    </row>
    <row r="20" spans="2:14" ht="18">
      <c r="B20" s="26" t="s">
        <v>88</v>
      </c>
      <c r="F20" s="68">
        <v>-8.0000000000000002E-3</v>
      </c>
      <c r="G20" s="68">
        <v>5.0000000000000001E-3</v>
      </c>
      <c r="H20" s="68">
        <v>8.6999999999999994E-2</v>
      </c>
      <c r="I20" s="68">
        <v>7.0999999999999994E-2</v>
      </c>
      <c r="J20" s="88">
        <v>0.1</v>
      </c>
      <c r="K20" s="88">
        <v>0.14699999999999999</v>
      </c>
      <c r="L20" s="88">
        <v>0.161</v>
      </c>
      <c r="M20" s="88">
        <v>0.21199999999999999</v>
      </c>
      <c r="N20" s="88">
        <v>0.19</v>
      </c>
    </row>
    <row r="21" spans="2:14" ht="15.75">
      <c r="B21" s="26" t="s">
        <v>89</v>
      </c>
      <c r="F21" s="68">
        <v>8.9999999999999993E-3</v>
      </c>
      <c r="G21" s="68">
        <v>2.5999999999999999E-2</v>
      </c>
      <c r="H21" s="68">
        <v>4.1000000000000002E-2</v>
      </c>
      <c r="I21" s="68">
        <v>0.06</v>
      </c>
      <c r="J21" s="88">
        <v>6.4000000000000001E-2</v>
      </c>
      <c r="K21" s="88">
        <v>3.4000000000000002E-2</v>
      </c>
      <c r="L21" s="88">
        <v>2.1999999999999999E-2</v>
      </c>
      <c r="M21" s="88">
        <v>2.7E-2</v>
      </c>
      <c r="N21" s="88">
        <v>2.5999999999999999E-2</v>
      </c>
    </row>
    <row r="22" spans="2:14" ht="15.75">
      <c r="B22" s="26"/>
      <c r="C22" s="8"/>
      <c r="D22" s="8"/>
      <c r="E22" s="8"/>
      <c r="F22" s="86"/>
      <c r="G22" s="86"/>
      <c r="H22" s="86"/>
      <c r="I22" s="86"/>
      <c r="J22" s="86"/>
      <c r="K22" s="86"/>
      <c r="L22" s="86"/>
      <c r="M22" s="86"/>
      <c r="N22" s="86"/>
    </row>
    <row r="23" spans="2:14" ht="15" customHeight="1">
      <c r="B23" s="36"/>
      <c r="F23" s="29"/>
      <c r="G23" s="29"/>
      <c r="H23" s="29"/>
      <c r="I23" s="29"/>
      <c r="J23" s="29"/>
      <c r="K23" s="29"/>
      <c r="L23" s="29"/>
      <c r="M23" s="29"/>
      <c r="N23" s="29"/>
    </row>
    <row r="24" spans="2:14" ht="15" customHeight="1">
      <c r="B24" s="91" t="s">
        <v>69</v>
      </c>
      <c r="F24" s="29"/>
      <c r="G24" s="29"/>
      <c r="H24" s="29"/>
      <c r="I24" s="29"/>
      <c r="J24" s="29"/>
      <c r="K24" s="29"/>
      <c r="L24" s="29"/>
      <c r="M24" s="29"/>
      <c r="N24" s="29"/>
    </row>
    <row r="25" spans="2:14" ht="15" customHeight="1">
      <c r="B25" s="91" t="s">
        <v>70</v>
      </c>
      <c r="F25" s="29"/>
      <c r="G25" s="29"/>
      <c r="H25" s="29"/>
      <c r="I25" s="29"/>
      <c r="J25" s="29"/>
      <c r="K25" s="29"/>
      <c r="L25" s="29"/>
      <c r="M25" s="29"/>
      <c r="N25" s="29"/>
    </row>
    <row r="26" spans="2:14" ht="15" customHeight="1">
      <c r="B26" s="91" t="s">
        <v>175</v>
      </c>
      <c r="F26" s="29"/>
      <c r="G26" s="29"/>
      <c r="H26" s="29"/>
      <c r="I26" s="29"/>
      <c r="J26" s="29"/>
      <c r="K26" s="29"/>
      <c r="L26" s="29"/>
      <c r="M26" s="29"/>
      <c r="N26" s="29"/>
    </row>
    <row r="27" spans="2:14">
      <c r="B27" s="91" t="s">
        <v>174</v>
      </c>
    </row>
    <row r="28" spans="2:14">
      <c r="B28" s="70" t="s">
        <v>45</v>
      </c>
    </row>
    <row r="38" spans="2:2" ht="15.75">
      <c r="B38" s="69"/>
    </row>
    <row r="39" spans="2:2" ht="15.75">
      <c r="B39" s="69"/>
    </row>
    <row r="40" spans="2:2" ht="15.75">
      <c r="B40" s="69"/>
    </row>
    <row r="41" spans="2:2" ht="15.75">
      <c r="B41" s="69"/>
    </row>
    <row r="42" spans="2:2" ht="15.75">
      <c r="B42" s="69"/>
    </row>
    <row r="43" spans="2:2" ht="15.75">
      <c r="B43" s="69"/>
    </row>
    <row r="44" spans="2:2" ht="15.75">
      <c r="B44" s="69"/>
    </row>
    <row r="45" spans="2:2" ht="15.75">
      <c r="B45" s="69"/>
    </row>
    <row r="46" spans="2:2" ht="15.75">
      <c r="B46" s="69"/>
    </row>
    <row r="47" spans="2:2" ht="15.75">
      <c r="B47" s="69"/>
    </row>
    <row r="48" spans="2:2" ht="15.75">
      <c r="B48" s="69"/>
    </row>
    <row r="49" spans="2:2" ht="15.75">
      <c r="B49" s="69"/>
    </row>
    <row r="50" spans="2:2" ht="15.75">
      <c r="B50" s="69"/>
    </row>
    <row r="51" spans="2:2" ht="15.75">
      <c r="B51" s="69"/>
    </row>
    <row r="52" spans="2:2" ht="15.75">
      <c r="B52" s="69"/>
    </row>
    <row r="53" spans="2:2" ht="15.75">
      <c r="B53" s="69"/>
    </row>
    <row r="54" spans="2:2" ht="15.75">
      <c r="B54" s="69"/>
    </row>
    <row r="55" spans="2:2" ht="15.75">
      <c r="B55" s="69"/>
    </row>
    <row r="56" spans="2:2" ht="15.75">
      <c r="B56" s="69"/>
    </row>
    <row r="57" spans="2:2" ht="15.75">
      <c r="B57" s="69"/>
    </row>
    <row r="58" spans="2:2" ht="15.75">
      <c r="B58" s="69"/>
    </row>
    <row r="59" spans="2:2" ht="15.75">
      <c r="B59" s="69"/>
    </row>
    <row r="60" spans="2:2" ht="15.75">
      <c r="B60" s="69"/>
    </row>
    <row r="61" spans="2:2" ht="15.75">
      <c r="B61" s="69"/>
    </row>
    <row r="62" spans="2:2" ht="15.75">
      <c r="B62" s="69"/>
    </row>
    <row r="63" spans="2:2" ht="15.75">
      <c r="B63" s="69"/>
    </row>
    <row r="64" spans="2:2" ht="15.75">
      <c r="B64" s="69"/>
    </row>
    <row r="65" spans="2:2" ht="15.75">
      <c r="B65" s="69"/>
    </row>
    <row r="66" spans="2:2" ht="15.75">
      <c r="B66" s="69"/>
    </row>
    <row r="67" spans="2:2" ht="15.75">
      <c r="B67" s="69"/>
    </row>
    <row r="68" spans="2:2" ht="15.75">
      <c r="B68" s="69"/>
    </row>
    <row r="69" spans="2:2" ht="15.75">
      <c r="B69" s="69"/>
    </row>
    <row r="70" spans="2:2" ht="15.75">
      <c r="B70" s="69"/>
    </row>
    <row r="71" spans="2:2" ht="15.75">
      <c r="B71" s="69"/>
    </row>
  </sheetData>
  <pageMargins left="0.51181102362204722" right="0.51181102362204722" top="0.35433070866141736" bottom="0.35433070866141736" header="0.31496062992125984" footer="0.31496062992125984"/>
  <pageSetup scale="83" fitToHeight="0" orientation="landscape" r:id="rId1"/>
  <headerFooter>
    <oddHeader>&amp;C&amp;"Calibri"&amp;10&amp;K000000 This document has been marked as Non-Confidential&amp;1#_x000D_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100"/>
  <sheetViews>
    <sheetView showGridLines="0" view="pageBreakPreview" zoomScale="85" zoomScaleNormal="100" zoomScaleSheetLayoutView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K9" sqref="K9"/>
    </sheetView>
  </sheetViews>
  <sheetFormatPr defaultColWidth="9.140625" defaultRowHeight="15"/>
  <cols>
    <col min="1" max="1" width="1" customWidth="1"/>
    <col min="2" max="2" width="25.85546875" customWidth="1"/>
    <col min="6" max="17" width="10.85546875" customWidth="1"/>
  </cols>
  <sheetData>
    <row r="1" spans="2:17" ht="6" customHeight="1"/>
    <row r="2" spans="2:17" ht="26.25">
      <c r="B2" s="53" t="s">
        <v>90</v>
      </c>
    </row>
    <row r="3" spans="2:17" ht="6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6" customHeight="1"/>
    <row r="5" spans="2:17" ht="32.25">
      <c r="B5" s="33"/>
      <c r="F5" s="71" t="s">
        <v>72</v>
      </c>
      <c r="G5" s="71" t="s">
        <v>73</v>
      </c>
      <c r="H5" s="71" t="s">
        <v>74</v>
      </c>
      <c r="I5" s="71" t="s">
        <v>75</v>
      </c>
      <c r="J5" s="71" t="s">
        <v>91</v>
      </c>
      <c r="K5" s="71" t="s">
        <v>76</v>
      </c>
      <c r="L5" s="71" t="s">
        <v>77</v>
      </c>
      <c r="M5" s="71" t="s">
        <v>78</v>
      </c>
      <c r="N5" s="71" t="s">
        <v>79</v>
      </c>
      <c r="O5" s="71" t="s">
        <v>92</v>
      </c>
      <c r="P5" s="71" t="s">
        <v>80</v>
      </c>
      <c r="Q5" s="71" t="s">
        <v>93</v>
      </c>
    </row>
    <row r="6" spans="2:17" ht="16.5" customHeight="1">
      <c r="F6" s="16" t="s">
        <v>81</v>
      </c>
      <c r="G6" s="16" t="s">
        <v>81</v>
      </c>
      <c r="H6" s="16" t="s">
        <v>81</v>
      </c>
      <c r="I6" s="16" t="s">
        <v>81</v>
      </c>
      <c r="J6" s="16" t="s">
        <v>81</v>
      </c>
      <c r="K6" s="16" t="s">
        <v>81</v>
      </c>
      <c r="L6" s="16" t="s">
        <v>81</v>
      </c>
      <c r="M6" s="16" t="s">
        <v>81</v>
      </c>
      <c r="N6" s="16" t="s">
        <v>81</v>
      </c>
      <c r="O6" s="16" t="s">
        <v>81</v>
      </c>
      <c r="P6" s="16" t="s">
        <v>81</v>
      </c>
      <c r="Q6" s="16" t="s">
        <v>81</v>
      </c>
    </row>
    <row r="7" spans="2:17" ht="6" customHeight="1" thickBot="1"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 ht="6" customHeight="1"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ht="15.75">
      <c r="B9" s="26" t="s">
        <v>94</v>
      </c>
      <c r="C9" s="8"/>
      <c r="D9" s="8"/>
      <c r="E9" s="8"/>
      <c r="F9" s="68">
        <v>-0.79100000000000004</v>
      </c>
      <c r="G9" s="68">
        <v>-0.77100000000000002</v>
      </c>
      <c r="H9" s="68">
        <v>-0.55400000000000005</v>
      </c>
      <c r="I9" s="68">
        <v>-0.70299999999999996</v>
      </c>
      <c r="J9" s="68">
        <v>-0.70399999999999996</v>
      </c>
      <c r="K9" s="68">
        <v>-0.60899999999999999</v>
      </c>
      <c r="L9" s="68">
        <v>-9.6000000000000002E-2</v>
      </c>
      <c r="M9" s="68">
        <v>0.106</v>
      </c>
      <c r="N9" s="68">
        <v>0.151</v>
      </c>
      <c r="O9" s="68">
        <v>-0.11700000000000001</v>
      </c>
      <c r="P9" s="68">
        <v>4.3999999999999997E-2</v>
      </c>
      <c r="Q9" s="68">
        <v>-0.13900000000000001</v>
      </c>
    </row>
    <row r="10" spans="2:17" ht="15.75">
      <c r="B10" s="26" t="s">
        <v>95</v>
      </c>
      <c r="C10" s="8"/>
      <c r="D10" s="8"/>
      <c r="E10" s="8"/>
      <c r="F10" s="68">
        <v>-0.80100000000000005</v>
      </c>
      <c r="G10" s="68">
        <v>-0.72599999999999998</v>
      </c>
      <c r="H10" s="68">
        <v>-0.53900000000000003</v>
      </c>
      <c r="I10" s="68">
        <v>-0.91900000000000004</v>
      </c>
      <c r="J10" s="68">
        <v>-0.74399999999999999</v>
      </c>
      <c r="K10" s="68">
        <v>-0.86</v>
      </c>
      <c r="L10" s="68">
        <v>-0.18099999999999999</v>
      </c>
      <c r="M10" s="68">
        <v>-0.111</v>
      </c>
      <c r="N10" s="68">
        <v>-8.2000000000000003E-2</v>
      </c>
      <c r="O10" s="68">
        <v>-0.309</v>
      </c>
      <c r="P10" s="68">
        <v>-0.155</v>
      </c>
      <c r="Q10" s="68">
        <v>-0.32700000000000001</v>
      </c>
    </row>
    <row r="11" spans="2:17" ht="2.1" customHeight="1">
      <c r="B11" s="25"/>
      <c r="C11" s="8"/>
      <c r="D11" s="8"/>
      <c r="E11" s="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2.1" customHeight="1">
      <c r="B12" s="25"/>
      <c r="C12" s="8"/>
      <c r="D12" s="8"/>
      <c r="E12" s="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17" ht="2.1" customHeight="1">
      <c r="B13" s="25"/>
      <c r="C13" s="8"/>
      <c r="D13" s="8"/>
      <c r="E13" s="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 ht="15.75">
      <c r="B14" s="25" t="s">
        <v>96</v>
      </c>
      <c r="C14" s="8"/>
      <c r="D14" s="8"/>
      <c r="E14" s="8"/>
      <c r="F14" s="86">
        <v>-0.79500000000000004</v>
      </c>
      <c r="G14" s="86">
        <v>-0.75600000000000001</v>
      </c>
      <c r="H14" s="86">
        <v>-0.54900000000000004</v>
      </c>
      <c r="I14" s="86">
        <v>-0.79</v>
      </c>
      <c r="J14" s="86">
        <v>-0.71799999999999997</v>
      </c>
      <c r="K14" s="86">
        <v>-0.70099999999999996</v>
      </c>
      <c r="L14" s="86">
        <v>-0.125</v>
      </c>
      <c r="M14" s="86">
        <v>3.1E-2</v>
      </c>
      <c r="N14" s="86">
        <v>5.7000000000000002E-2</v>
      </c>
      <c r="O14" s="86">
        <v>-0.186</v>
      </c>
      <c r="P14" s="86">
        <v>-3.6999999999999998E-2</v>
      </c>
      <c r="Q14" s="86">
        <v>-0.20599999999999999</v>
      </c>
    </row>
    <row r="15" spans="2:17" ht="15.75">
      <c r="B15" s="25"/>
      <c r="C15" s="8"/>
      <c r="D15" s="8"/>
      <c r="E15" s="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15.75">
      <c r="B16" s="69" t="s">
        <v>97</v>
      </c>
      <c r="F16" s="68">
        <v>-0.79200000000000004</v>
      </c>
      <c r="G16" s="68">
        <v>-0.73799999999999999</v>
      </c>
      <c r="H16" s="68">
        <v>-0.48199999999999998</v>
      </c>
      <c r="I16" s="68">
        <v>-0.66100000000000003</v>
      </c>
      <c r="J16" s="68">
        <v>-0.66800000000000004</v>
      </c>
      <c r="K16" s="68">
        <v>-0.56299999999999994</v>
      </c>
      <c r="L16" s="68">
        <v>-2E-3</v>
      </c>
      <c r="M16" s="68">
        <v>0.19900000000000001</v>
      </c>
      <c r="N16" s="68">
        <v>0.22</v>
      </c>
      <c r="O16" s="68">
        <v>-4.2999999999999997E-2</v>
      </c>
      <c r="P16" s="68">
        <v>0.108</v>
      </c>
      <c r="Q16" s="68">
        <v>-6.5000000000000002E-2</v>
      </c>
    </row>
    <row r="17" spans="2:17" ht="15.75">
      <c r="B17" s="69" t="s">
        <v>98</v>
      </c>
      <c r="F17" s="68">
        <v>-0.78700000000000003</v>
      </c>
      <c r="G17" s="68">
        <v>-0.88900000000000001</v>
      </c>
      <c r="H17" s="68">
        <v>-0.78</v>
      </c>
      <c r="I17" s="68">
        <v>-0.83499999999999996</v>
      </c>
      <c r="J17" s="68">
        <v>-0.82299999999999995</v>
      </c>
      <c r="K17" s="68">
        <v>-0.77400000000000002</v>
      </c>
      <c r="L17" s="68">
        <v>-0.435</v>
      </c>
      <c r="M17" s="68">
        <v>-0.189</v>
      </c>
      <c r="N17" s="68">
        <v>-6.8000000000000005E-2</v>
      </c>
      <c r="O17" s="68">
        <v>-0.36699999999999999</v>
      </c>
      <c r="P17" s="68">
        <v>-0.159</v>
      </c>
      <c r="Q17" s="68">
        <v>-0.38600000000000001</v>
      </c>
    </row>
    <row r="18" spans="2:17" ht="2.1" customHeight="1">
      <c r="B18" s="69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2:17" ht="2.1" customHeight="1">
      <c r="B19" s="6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2:17" ht="2.1" customHeight="1">
      <c r="B20" s="1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 s="32" customFormat="1" ht="15.75">
      <c r="B21" s="17" t="s">
        <v>99</v>
      </c>
      <c r="F21" s="86">
        <v>-0.79100000000000004</v>
      </c>
      <c r="G21" s="86">
        <v>-0.77100000000000002</v>
      </c>
      <c r="H21" s="86">
        <v>-0.55400000000000005</v>
      </c>
      <c r="I21" s="86">
        <v>-0.70299999999999996</v>
      </c>
      <c r="J21" s="86">
        <v>-0.70399999999999996</v>
      </c>
      <c r="K21" s="86">
        <v>-0.60899999999999999</v>
      </c>
      <c r="L21" s="86">
        <v>-9.6000000000000002E-2</v>
      </c>
      <c r="M21" s="86">
        <v>0.106</v>
      </c>
      <c r="N21" s="86">
        <v>0.151</v>
      </c>
      <c r="O21" s="86">
        <v>-0.11700000000000001</v>
      </c>
      <c r="P21" s="86">
        <v>4.3999999999999997E-2</v>
      </c>
      <c r="Q21" s="86">
        <v>-0.13900000000000001</v>
      </c>
    </row>
    <row r="22" spans="2:17" ht="15.75">
      <c r="B22" s="69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ht="15.75">
      <c r="B23" s="69" t="s">
        <v>94</v>
      </c>
      <c r="F23" s="68">
        <v>-0.79400000000000004</v>
      </c>
      <c r="G23" s="68">
        <v>-0.77600000000000002</v>
      </c>
      <c r="H23" s="68">
        <v>-0.56200000000000006</v>
      </c>
      <c r="I23" s="68">
        <v>-0.70699999999999996</v>
      </c>
      <c r="J23" s="68">
        <v>-0.70899999999999996</v>
      </c>
      <c r="K23" s="68">
        <v>-0.62</v>
      </c>
      <c r="L23" s="68">
        <v>-0.13700000000000001</v>
      </c>
      <c r="M23" s="68">
        <v>5.5E-2</v>
      </c>
      <c r="N23" s="68">
        <v>0.10199999999999999</v>
      </c>
      <c r="O23" s="68">
        <v>-0.155</v>
      </c>
      <c r="P23" s="68">
        <v>1E-3</v>
      </c>
      <c r="Q23" s="68">
        <v>-0.17499999999999999</v>
      </c>
    </row>
    <row r="24" spans="2:17" ht="15.75">
      <c r="B24" s="69" t="s">
        <v>95</v>
      </c>
      <c r="F24" s="68">
        <v>-0.80500000000000005</v>
      </c>
      <c r="G24" s="68">
        <v>-0.72799999999999998</v>
      </c>
      <c r="H24" s="68">
        <v>-0.54300000000000004</v>
      </c>
      <c r="I24" s="68">
        <v>-0.92</v>
      </c>
      <c r="J24" s="68">
        <v>-0.747</v>
      </c>
      <c r="K24" s="68">
        <v>-0.86199999999999999</v>
      </c>
      <c r="L24" s="68">
        <v>-0.20300000000000001</v>
      </c>
      <c r="M24" s="68">
        <v>-0.13400000000000001</v>
      </c>
      <c r="N24" s="68">
        <v>-0.10199999999999999</v>
      </c>
      <c r="O24" s="68">
        <v>-0.32600000000000001</v>
      </c>
      <c r="P24" s="68">
        <v>-0.17299999999999999</v>
      </c>
      <c r="Q24" s="68">
        <v>-0.34300000000000003</v>
      </c>
    </row>
    <row r="25" spans="2:17" ht="2.1" customHeight="1">
      <c r="B25" s="69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17" ht="2.1" customHeight="1">
      <c r="B26" s="6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2:17" s="32" customFormat="1" ht="15.75">
      <c r="B27" s="17" t="s">
        <v>100</v>
      </c>
      <c r="F27" s="86">
        <v>-0.79800000000000004</v>
      </c>
      <c r="G27" s="86">
        <v>-0.76</v>
      </c>
      <c r="H27" s="86">
        <v>-0.55500000000000005</v>
      </c>
      <c r="I27" s="86">
        <v>-0.79300000000000004</v>
      </c>
      <c r="J27" s="86">
        <v>-0.72299999999999998</v>
      </c>
      <c r="K27" s="86">
        <v>-0.70899999999999996</v>
      </c>
      <c r="L27" s="86">
        <v>-0.159</v>
      </c>
      <c r="M27" s="86">
        <v>-0.01</v>
      </c>
      <c r="N27" s="86">
        <v>1.9E-2</v>
      </c>
      <c r="O27" s="86">
        <v>-0.216</v>
      </c>
      <c r="P27" s="86">
        <v>-6.9000000000000006E-2</v>
      </c>
      <c r="Q27" s="86">
        <v>-0.23499999999999999</v>
      </c>
    </row>
    <row r="28" spans="2:17" ht="15.75">
      <c r="B28" s="6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2:17" ht="15.75">
      <c r="B29" s="69" t="s">
        <v>97</v>
      </c>
      <c r="F29" s="68">
        <v>-0.79800000000000004</v>
      </c>
      <c r="G29" s="68">
        <v>-0.74399999999999999</v>
      </c>
      <c r="H29" s="68">
        <v>-0.49199999999999999</v>
      </c>
      <c r="I29" s="68">
        <v>-0.66600000000000004</v>
      </c>
      <c r="J29" s="68">
        <v>-0.67500000000000004</v>
      </c>
      <c r="K29" s="68">
        <v>-0.57799999999999996</v>
      </c>
      <c r="L29" s="68">
        <v>-4.8000000000000001E-2</v>
      </c>
      <c r="M29" s="68">
        <v>0.13900000000000001</v>
      </c>
      <c r="N29" s="68">
        <v>8.3000000000000004E-2</v>
      </c>
      <c r="O29" s="68">
        <v>-0.10199999999999999</v>
      </c>
      <c r="P29" s="68">
        <v>5.8999999999999997E-2</v>
      </c>
      <c r="Q29" s="68">
        <v>-0.106</v>
      </c>
    </row>
    <row r="30" spans="2:17" ht="15.75">
      <c r="B30" s="69" t="s">
        <v>98</v>
      </c>
      <c r="F30" s="68">
        <v>-0.79500000000000004</v>
      </c>
      <c r="G30" s="68">
        <v>-0.89300000000000002</v>
      </c>
      <c r="H30" s="68">
        <v>-0.78600000000000003</v>
      </c>
      <c r="I30" s="68">
        <v>-0.84</v>
      </c>
      <c r="J30" s="68">
        <v>-0.82899999999999996</v>
      </c>
      <c r="K30" s="68">
        <v>-0.78800000000000003</v>
      </c>
      <c r="L30" s="68">
        <v>-0.47</v>
      </c>
      <c r="M30" s="68">
        <v>-0.245</v>
      </c>
      <c r="N30" s="68">
        <v>-0.19900000000000001</v>
      </c>
      <c r="O30" s="68">
        <v>-0.42099999999999999</v>
      </c>
      <c r="P30" s="68">
        <v>-0.22</v>
      </c>
      <c r="Q30" s="68">
        <v>-0.42699999999999999</v>
      </c>
    </row>
    <row r="31" spans="2:17" ht="2.1" customHeight="1">
      <c r="B31" s="69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2:17" ht="2.1" customHeight="1">
      <c r="B32" s="6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17" s="32" customFormat="1" ht="15.75">
      <c r="B33" s="17" t="s">
        <v>101</v>
      </c>
      <c r="F33" s="86">
        <v>-0.79700000000000004</v>
      </c>
      <c r="G33" s="86">
        <v>-0.77700000000000002</v>
      </c>
      <c r="H33" s="86">
        <v>-0.56299999999999994</v>
      </c>
      <c r="I33" s="86">
        <v>-0.70799999999999996</v>
      </c>
      <c r="J33" s="86">
        <v>-0.71099999999999997</v>
      </c>
      <c r="K33" s="86">
        <v>-0.624</v>
      </c>
      <c r="L33" s="86">
        <v>-0.14000000000000001</v>
      </c>
      <c r="M33" s="86">
        <v>4.7E-2</v>
      </c>
      <c r="N33" s="86">
        <v>1.6E-2</v>
      </c>
      <c r="O33" s="86">
        <v>-0.17499999999999999</v>
      </c>
      <c r="P33" s="86">
        <v>-7.0000000000000001E-3</v>
      </c>
      <c r="Q33" s="86">
        <v>-0.17899999999999999</v>
      </c>
    </row>
    <row r="34" spans="2:17" ht="15.75">
      <c r="B34" s="17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17" ht="15.75">
      <c r="B35" s="69" t="s">
        <v>97</v>
      </c>
      <c r="F35" s="68">
        <v>-0.79700000000000004</v>
      </c>
      <c r="G35" s="68">
        <v>-0.745</v>
      </c>
      <c r="H35" s="68">
        <v>-0.49399999999999999</v>
      </c>
      <c r="I35" s="68">
        <v>-0.66600000000000004</v>
      </c>
      <c r="J35" s="68">
        <v>-0.67600000000000005</v>
      </c>
      <c r="K35" s="68">
        <v>-0.57799999999999996</v>
      </c>
      <c r="L35" s="68">
        <v>-5.6000000000000001E-2</v>
      </c>
      <c r="M35" s="68">
        <v>0.13500000000000001</v>
      </c>
      <c r="N35" s="68">
        <v>8.4000000000000005E-2</v>
      </c>
      <c r="O35" s="68">
        <v>-0.107</v>
      </c>
      <c r="P35" s="68">
        <v>0.06</v>
      </c>
      <c r="Q35" s="68">
        <v>-0.11</v>
      </c>
    </row>
    <row r="36" spans="2:17" ht="15.75">
      <c r="B36" s="69" t="s">
        <v>98</v>
      </c>
      <c r="F36" s="68">
        <v>-0.79100000000000004</v>
      </c>
      <c r="G36" s="68">
        <v>-0.89100000000000001</v>
      </c>
      <c r="H36" s="68">
        <v>-0.78600000000000003</v>
      </c>
      <c r="I36" s="68">
        <v>-0.83799999999999997</v>
      </c>
      <c r="J36" s="68">
        <v>-0.82699999999999996</v>
      </c>
      <c r="K36" s="68">
        <v>-0.78400000000000003</v>
      </c>
      <c r="L36" s="68">
        <v>-0.46500000000000002</v>
      </c>
      <c r="M36" s="68">
        <v>-0.23599999999999999</v>
      </c>
      <c r="N36" s="68">
        <v>-0.185</v>
      </c>
      <c r="O36" s="68">
        <v>-0.41399999999999998</v>
      </c>
      <c r="P36" s="68">
        <v>-0.20200000000000001</v>
      </c>
      <c r="Q36" s="68">
        <v>-0.42</v>
      </c>
    </row>
    <row r="37" spans="2:17" ht="2.1" customHeight="1">
      <c r="B37" s="69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2:17" ht="2.1" customHeight="1">
      <c r="B38" s="6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s="32" customFormat="1" ht="15.75">
      <c r="B39" s="17" t="s">
        <v>102</v>
      </c>
      <c r="F39" s="86">
        <v>-0.79600000000000004</v>
      </c>
      <c r="G39" s="86">
        <v>-0.77700000000000002</v>
      </c>
      <c r="H39" s="86">
        <v>-0.56399999999999995</v>
      </c>
      <c r="I39" s="86">
        <v>-0.70799999999999996</v>
      </c>
      <c r="J39" s="86">
        <v>-0.71</v>
      </c>
      <c r="K39" s="86">
        <v>-0.624</v>
      </c>
      <c r="L39" s="86">
        <v>-0.14599999999999999</v>
      </c>
      <c r="M39" s="86">
        <v>4.5999999999999999E-2</v>
      </c>
      <c r="N39" s="86">
        <v>1.9E-2</v>
      </c>
      <c r="O39" s="86">
        <v>-0.17699999999999999</v>
      </c>
      <c r="P39" s="86">
        <v>-3.0000000000000001E-3</v>
      </c>
      <c r="Q39" s="86">
        <v>-0.182</v>
      </c>
    </row>
    <row r="40" spans="2:17" ht="15" customHeight="1">
      <c r="B40" s="6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2:17" s="8" customFormat="1" ht="15" customHeight="1">
      <c r="B41" s="26" t="s">
        <v>97</v>
      </c>
      <c r="F41" s="68">
        <v>-0.78300000000000003</v>
      </c>
      <c r="G41" s="68">
        <v>-0.73899999999999999</v>
      </c>
      <c r="H41" s="68">
        <v>-0.53500000000000003</v>
      </c>
      <c r="I41" s="88">
        <v>-0.71599999999999997</v>
      </c>
      <c r="J41" s="88">
        <v>-0.69199999999999995</v>
      </c>
      <c r="K41" s="88">
        <v>-0.63500000000000001</v>
      </c>
      <c r="L41" s="88">
        <v>-6.6000000000000003E-2</v>
      </c>
      <c r="M41" s="88">
        <v>0.11799999999999999</v>
      </c>
      <c r="N41" s="88">
        <v>9.7000000000000003E-2</v>
      </c>
      <c r="O41" s="88">
        <v>-0.126</v>
      </c>
      <c r="P41" s="88">
        <v>-2E-3</v>
      </c>
      <c r="Q41" s="88">
        <v>-0.14499999999999999</v>
      </c>
    </row>
    <row r="42" spans="2:17" s="8" customFormat="1" ht="15" customHeight="1">
      <c r="B42" s="26" t="s">
        <v>98</v>
      </c>
      <c r="F42" s="68">
        <v>-0.79600000000000004</v>
      </c>
      <c r="G42" s="68">
        <v>-0.876</v>
      </c>
      <c r="H42" s="68">
        <v>-0.79900000000000004</v>
      </c>
      <c r="I42" s="88">
        <v>-0.83499999999999996</v>
      </c>
      <c r="J42" s="88">
        <v>-0.82699999999999996</v>
      </c>
      <c r="K42" s="88">
        <v>-0.8</v>
      </c>
      <c r="L42" s="88">
        <v>-0.52100000000000002</v>
      </c>
      <c r="M42" s="88">
        <v>-0.27600000000000002</v>
      </c>
      <c r="N42" s="88">
        <v>-0.189</v>
      </c>
      <c r="O42" s="88">
        <v>-0.44900000000000001</v>
      </c>
      <c r="P42" s="88">
        <v>-0.26800000000000002</v>
      </c>
      <c r="Q42" s="88">
        <v>-0.46500000000000002</v>
      </c>
    </row>
    <row r="43" spans="2:17" s="8" customFormat="1" ht="2.1" customHeight="1">
      <c r="B43" s="26"/>
      <c r="F43" s="34"/>
      <c r="G43" s="34"/>
      <c r="H43" s="34"/>
      <c r="I43" s="34"/>
      <c r="J43" s="34"/>
      <c r="K43" s="34"/>
      <c r="L43" s="34"/>
      <c r="M43" s="34"/>
      <c r="N43" s="98"/>
      <c r="O43" s="98"/>
      <c r="P43" s="34"/>
      <c r="Q43" s="34"/>
    </row>
    <row r="44" spans="2:17" s="8" customFormat="1" ht="2.1" customHeight="1">
      <c r="B44" s="26"/>
      <c r="F44" s="68"/>
      <c r="G44" s="68"/>
      <c r="H44" s="68"/>
      <c r="I44" s="88"/>
      <c r="J44" s="88"/>
      <c r="K44" s="88"/>
      <c r="L44" s="88"/>
      <c r="M44" s="88"/>
      <c r="N44" s="99"/>
      <c r="O44" s="99"/>
      <c r="P44" s="88"/>
      <c r="Q44" s="88"/>
    </row>
    <row r="45" spans="2:17" s="8" customFormat="1" ht="15" customHeight="1">
      <c r="B45" s="25" t="s">
        <v>103</v>
      </c>
      <c r="F45" s="86">
        <v>-0.78600000000000003</v>
      </c>
      <c r="G45" s="86">
        <v>-0.77400000000000002</v>
      </c>
      <c r="H45" s="86">
        <v>-0.61</v>
      </c>
      <c r="I45" s="89">
        <v>-0.75</v>
      </c>
      <c r="J45" s="89">
        <v>-0.72799999999999998</v>
      </c>
      <c r="K45" s="89">
        <v>-0.67700000000000005</v>
      </c>
      <c r="L45" s="89">
        <v>-0.19600000000000001</v>
      </c>
      <c r="M45" s="89">
        <v>-3.0000000000000001E-3</v>
      </c>
      <c r="N45" s="89">
        <v>7.0000000000000001E-3</v>
      </c>
      <c r="O45" s="89">
        <v>-0.22</v>
      </c>
      <c r="P45" s="89">
        <v>-8.5000000000000006E-2</v>
      </c>
      <c r="Q45" s="89">
        <v>-0.23899999999999999</v>
      </c>
    </row>
    <row r="46" spans="2:17" s="8" customFormat="1" ht="15" customHeight="1">
      <c r="B46" s="25"/>
      <c r="F46" s="89"/>
      <c r="G46" s="89"/>
      <c r="H46" s="89"/>
      <c r="I46" s="89"/>
      <c r="J46" s="89"/>
      <c r="K46" s="89"/>
      <c r="L46" s="89"/>
      <c r="M46" s="89"/>
      <c r="N46" s="97"/>
      <c r="O46" s="97"/>
      <c r="P46" s="89"/>
      <c r="Q46" s="89"/>
    </row>
    <row r="47" spans="2:17" ht="15" customHeight="1">
      <c r="B47" s="69" t="s">
        <v>97</v>
      </c>
      <c r="F47" s="88">
        <v>-0.78400000000000003</v>
      </c>
      <c r="G47" s="88">
        <v>-0.73699999999999999</v>
      </c>
      <c r="H47" s="88">
        <v>-0.53</v>
      </c>
      <c r="I47" s="88">
        <v>-0.71199999999999997</v>
      </c>
      <c r="J47" s="88">
        <v>-0.68899999999999995</v>
      </c>
      <c r="K47" s="88">
        <v>-0.63400000000000001</v>
      </c>
      <c r="L47" s="88">
        <v>-6.5000000000000002E-2</v>
      </c>
      <c r="M47" s="88">
        <v>0.124</v>
      </c>
      <c r="N47" s="88">
        <v>0.03</v>
      </c>
      <c r="O47" s="88">
        <v>-0.13800000000000001</v>
      </c>
      <c r="P47" s="88">
        <v>8.9999999999999993E-3</v>
      </c>
      <c r="Q47" s="88">
        <v>-0.14000000000000001</v>
      </c>
    </row>
    <row r="48" spans="2:17" ht="15" customHeight="1">
      <c r="B48" s="69" t="s">
        <v>98</v>
      </c>
      <c r="F48" s="88">
        <v>-0.79900000000000004</v>
      </c>
      <c r="G48" s="88">
        <v>-0.878</v>
      </c>
      <c r="H48" s="88">
        <v>-0.80100000000000005</v>
      </c>
      <c r="I48" s="88">
        <v>-0.83599999999999997</v>
      </c>
      <c r="J48" s="88">
        <v>-0.82899999999999996</v>
      </c>
      <c r="K48" s="88">
        <v>-0.80200000000000005</v>
      </c>
      <c r="L48" s="88">
        <v>-0.52800000000000002</v>
      </c>
      <c r="M48" s="88">
        <v>-0.29199999999999998</v>
      </c>
      <c r="N48" s="88">
        <v>-0.26100000000000001</v>
      </c>
      <c r="O48" s="88">
        <v>-0.46899999999999997</v>
      </c>
      <c r="P48" s="88">
        <v>-0.28100000000000003</v>
      </c>
      <c r="Q48" s="88">
        <v>-0.47399999999999998</v>
      </c>
    </row>
    <row r="49" spans="2:17" ht="2.1" customHeight="1">
      <c r="B49" s="69"/>
      <c r="F49" s="34"/>
      <c r="G49" s="34"/>
      <c r="H49" s="34"/>
      <c r="I49" s="34"/>
      <c r="J49" s="34"/>
      <c r="K49" s="34"/>
      <c r="L49" s="34"/>
      <c r="M49" s="34"/>
      <c r="N49" s="98"/>
      <c r="O49" s="98"/>
      <c r="P49" s="34"/>
      <c r="Q49" s="34"/>
    </row>
    <row r="50" spans="2:17" ht="2.1" customHeight="1">
      <c r="B50" s="69"/>
      <c r="F50" s="88"/>
      <c r="G50" s="88"/>
      <c r="H50" s="88"/>
      <c r="I50" s="88"/>
      <c r="J50" s="88"/>
      <c r="K50" s="88"/>
      <c r="L50" s="88"/>
      <c r="M50" s="88"/>
      <c r="N50" s="99"/>
      <c r="O50" s="99"/>
      <c r="P50" s="88"/>
      <c r="Q50" s="88"/>
    </row>
    <row r="51" spans="2:17" s="32" customFormat="1" ht="15" customHeight="1">
      <c r="B51" s="17" t="s">
        <v>104</v>
      </c>
      <c r="F51" s="89">
        <v>-0.78700000000000003</v>
      </c>
      <c r="G51" s="89">
        <v>-0.77300000000000002</v>
      </c>
      <c r="H51" s="89">
        <v>-0.60699999999999998</v>
      </c>
      <c r="I51" s="89">
        <v>-0.747</v>
      </c>
      <c r="J51" s="89">
        <v>-0.72699999999999998</v>
      </c>
      <c r="K51" s="89">
        <v>-0.67700000000000005</v>
      </c>
      <c r="L51" s="89">
        <v>-0.19600000000000001</v>
      </c>
      <c r="M51" s="89">
        <v>-2E-3</v>
      </c>
      <c r="N51" s="89">
        <v>-5.8999999999999997E-2</v>
      </c>
      <c r="O51" s="89">
        <v>-0.23400000000000001</v>
      </c>
      <c r="P51" s="89">
        <v>-7.9000000000000001E-2</v>
      </c>
      <c r="Q51" s="89">
        <v>-0.23699999999999999</v>
      </c>
    </row>
    <row r="52" spans="2:17" ht="6" customHeight="1"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2:17" ht="15" customHeight="1">
      <c r="B53" s="36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2:17" ht="15" customHeight="1">
      <c r="B54" s="91" t="s">
        <v>69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2:17" ht="15" customHeight="1">
      <c r="B55" s="91" t="s">
        <v>70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2:17">
      <c r="B56" s="92" t="s">
        <v>176</v>
      </c>
    </row>
    <row r="57" spans="2:17">
      <c r="B57" s="70" t="s">
        <v>45</v>
      </c>
    </row>
    <row r="67" spans="2:2" ht="15.75">
      <c r="B67" s="69"/>
    </row>
    <row r="68" spans="2:2" ht="15.75">
      <c r="B68" s="69"/>
    </row>
    <row r="69" spans="2:2" ht="15.75">
      <c r="B69" s="69"/>
    </row>
    <row r="70" spans="2:2" ht="15.75">
      <c r="B70" s="69"/>
    </row>
    <row r="71" spans="2:2" ht="15.75">
      <c r="B71" s="69"/>
    </row>
    <row r="72" spans="2:2" ht="15.75">
      <c r="B72" s="69"/>
    </row>
    <row r="73" spans="2:2" ht="15.75">
      <c r="B73" s="69"/>
    </row>
    <row r="74" spans="2:2" ht="15.75">
      <c r="B74" s="69"/>
    </row>
    <row r="75" spans="2:2" ht="15.75">
      <c r="B75" s="69"/>
    </row>
    <row r="76" spans="2:2" ht="15.75">
      <c r="B76" s="69"/>
    </row>
    <row r="77" spans="2:2" ht="15.75">
      <c r="B77" s="69"/>
    </row>
    <row r="78" spans="2:2" ht="15.75">
      <c r="B78" s="69"/>
    </row>
    <row r="79" spans="2:2" ht="15.75">
      <c r="B79" s="69"/>
    </row>
    <row r="80" spans="2:2" ht="15.75">
      <c r="B80" s="69"/>
    </row>
    <row r="81" spans="2:2" ht="15.75">
      <c r="B81" s="69"/>
    </row>
    <row r="82" spans="2:2" ht="15.75">
      <c r="B82" s="69"/>
    </row>
    <row r="83" spans="2:2" ht="15.75">
      <c r="B83" s="69"/>
    </row>
    <row r="84" spans="2:2" ht="15.75">
      <c r="B84" s="69"/>
    </row>
    <row r="85" spans="2:2" ht="15.75">
      <c r="B85" s="69"/>
    </row>
    <row r="86" spans="2:2" ht="15.75">
      <c r="B86" s="69"/>
    </row>
    <row r="87" spans="2:2" ht="15.75">
      <c r="B87" s="69"/>
    </row>
    <row r="88" spans="2:2" ht="15.75">
      <c r="B88" s="69"/>
    </row>
    <row r="89" spans="2:2" ht="15.75">
      <c r="B89" s="69"/>
    </row>
    <row r="90" spans="2:2" ht="15.75">
      <c r="B90" s="69"/>
    </row>
    <row r="91" spans="2:2" ht="15.75">
      <c r="B91" s="69"/>
    </row>
    <row r="92" spans="2:2" ht="15.75">
      <c r="B92" s="69"/>
    </row>
    <row r="93" spans="2:2" ht="15.75">
      <c r="B93" s="69"/>
    </row>
    <row r="94" spans="2:2" ht="15.75">
      <c r="B94" s="69"/>
    </row>
    <row r="95" spans="2:2" ht="15.75">
      <c r="B95" s="69"/>
    </row>
    <row r="96" spans="2:2" ht="15.75">
      <c r="B96" s="69"/>
    </row>
    <row r="97" spans="2:2" ht="15.75">
      <c r="B97" s="69"/>
    </row>
    <row r="98" spans="2:2" ht="15.75">
      <c r="B98" s="69"/>
    </row>
    <row r="99" spans="2:2" ht="15.75">
      <c r="B99" s="69"/>
    </row>
    <row r="100" spans="2:2" ht="15.75">
      <c r="B100" s="69"/>
    </row>
  </sheetData>
  <pageMargins left="0.51181102362204722" right="0.51181102362204722" top="0.35433070866141736" bottom="0.35433070866141736" header="0.31496062992125984" footer="0.31496062992125984"/>
  <pageSetup scale="68" fitToHeight="0" orientation="landscape" r:id="rId1"/>
  <headerFooter>
    <oddHeader>&amp;C&amp;"Calibri"&amp;10&amp;K000000 This document has been marked as Non-Confidential&amp;1#_x000D_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4963-8632-4354-B210-0D81CC668790}">
  <sheetPr>
    <pageSetUpPr fitToPage="1"/>
  </sheetPr>
  <dimension ref="B1:N64"/>
  <sheetViews>
    <sheetView showGridLines="0" view="pageBreakPreview" zoomScale="85" zoomScaleNormal="100" zoomScaleSheetLayoutView="85" workbookViewId="0">
      <selection activeCell="M12" sqref="M12"/>
    </sheetView>
  </sheetViews>
  <sheetFormatPr defaultColWidth="9.140625" defaultRowHeight="15"/>
  <cols>
    <col min="1" max="1" width="1" customWidth="1"/>
    <col min="2" max="2" width="25.85546875" customWidth="1"/>
    <col min="6" max="13" width="10.85546875" customWidth="1"/>
  </cols>
  <sheetData>
    <row r="1" spans="2:14" ht="6" customHeight="1"/>
    <row r="2" spans="2:14" ht="26.25">
      <c r="B2" s="53" t="s">
        <v>105</v>
      </c>
    </row>
    <row r="3" spans="2:14" ht="6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6" customHeight="1"/>
    <row r="5" spans="2:14" ht="32.25">
      <c r="B5" s="33"/>
      <c r="F5" s="71" t="s">
        <v>72</v>
      </c>
      <c r="G5" s="71" t="s">
        <v>73</v>
      </c>
      <c r="H5" s="71" t="s">
        <v>74</v>
      </c>
      <c r="I5" s="71" t="s">
        <v>75</v>
      </c>
      <c r="J5" s="71" t="s">
        <v>76</v>
      </c>
      <c r="K5" s="71" t="s">
        <v>77</v>
      </c>
      <c r="L5" s="71" t="s">
        <v>78</v>
      </c>
      <c r="M5" s="71" t="s">
        <v>79</v>
      </c>
      <c r="N5" s="71" t="s">
        <v>80</v>
      </c>
    </row>
    <row r="6" spans="2:14" ht="23.25">
      <c r="B6" s="33"/>
      <c r="F6" s="71"/>
      <c r="G6" s="71"/>
      <c r="H6" s="71"/>
      <c r="I6" s="71"/>
      <c r="J6" s="71"/>
      <c r="K6" s="71"/>
      <c r="L6" s="71"/>
      <c r="M6" s="71"/>
      <c r="N6" s="96" t="s">
        <v>61</v>
      </c>
    </row>
    <row r="7" spans="2:14" ht="16.5" customHeight="1">
      <c r="F7" s="16" t="s">
        <v>81</v>
      </c>
      <c r="G7" s="16" t="s">
        <v>81</v>
      </c>
      <c r="H7" s="16" t="s">
        <v>81</v>
      </c>
      <c r="I7" s="16" t="s">
        <v>81</v>
      </c>
      <c r="J7" s="16" t="s">
        <v>81</v>
      </c>
      <c r="K7" s="16" t="s">
        <v>81</v>
      </c>
      <c r="L7" s="16" t="s">
        <v>81</v>
      </c>
      <c r="M7" s="16" t="s">
        <v>81</v>
      </c>
      <c r="N7" s="16" t="s">
        <v>81</v>
      </c>
    </row>
    <row r="8" spans="2:14" ht="6" customHeight="1" thickBot="1">
      <c r="F8" s="23"/>
      <c r="G8" s="23"/>
      <c r="H8" s="23"/>
      <c r="I8" s="23"/>
      <c r="J8" s="23"/>
      <c r="K8" s="23"/>
      <c r="L8" s="23"/>
      <c r="M8" s="23"/>
      <c r="N8" s="23"/>
    </row>
    <row r="9" spans="2:14" ht="6" customHeight="1">
      <c r="F9" s="16"/>
      <c r="G9" s="16"/>
      <c r="H9" s="16"/>
      <c r="I9" s="16"/>
      <c r="J9" s="16"/>
      <c r="K9" s="16"/>
      <c r="L9" s="16"/>
      <c r="M9" s="16"/>
      <c r="N9" s="16"/>
    </row>
    <row r="10" spans="2:14" ht="15.75">
      <c r="B10" s="26" t="s">
        <v>82</v>
      </c>
      <c r="C10" s="8"/>
      <c r="D10" s="8"/>
      <c r="E10" s="8"/>
      <c r="F10" s="68">
        <v>6.3E-2</v>
      </c>
      <c r="G10" s="68">
        <v>0.39500000000000002</v>
      </c>
      <c r="H10" s="68">
        <v>0.29499999999999998</v>
      </c>
      <c r="I10" s="68">
        <v>9.9000000000000005E-2</v>
      </c>
      <c r="J10" s="68">
        <v>0.14599999999999999</v>
      </c>
      <c r="K10" s="68">
        <v>0.47499999999999998</v>
      </c>
      <c r="L10" s="68">
        <v>0.59899999999999998</v>
      </c>
      <c r="M10" s="68">
        <v>0.36599999999999999</v>
      </c>
      <c r="N10" s="68">
        <v>0.35799999999999998</v>
      </c>
    </row>
    <row r="11" spans="2:14" ht="15.75">
      <c r="B11" s="26" t="s">
        <v>83</v>
      </c>
      <c r="C11" s="8"/>
      <c r="D11" s="8"/>
      <c r="E11" s="8"/>
      <c r="F11" s="30">
        <v>70.430000000000007</v>
      </c>
      <c r="G11" s="30">
        <v>36.58</v>
      </c>
      <c r="H11" s="30">
        <v>43.26</v>
      </c>
      <c r="I11" s="30">
        <v>34.909999999999997</v>
      </c>
      <c r="J11" s="30">
        <v>32.42</v>
      </c>
      <c r="K11" s="30">
        <v>37.6</v>
      </c>
      <c r="L11" s="30">
        <v>43.99</v>
      </c>
      <c r="M11" s="30">
        <v>40.82</v>
      </c>
      <c r="N11" s="30">
        <v>40.782346107838194</v>
      </c>
    </row>
    <row r="12" spans="2:14" ht="15.75">
      <c r="B12" s="26" t="s">
        <v>84</v>
      </c>
      <c r="C12" s="8"/>
      <c r="D12" s="8"/>
      <c r="E12" s="8"/>
      <c r="F12" s="30">
        <v>4.42</v>
      </c>
      <c r="G12" s="30">
        <v>14.45</v>
      </c>
      <c r="H12" s="30">
        <v>12.75</v>
      </c>
      <c r="I12" s="30">
        <v>3.46</v>
      </c>
      <c r="J12" s="30">
        <v>4.75</v>
      </c>
      <c r="K12" s="30">
        <v>17.850000000000001</v>
      </c>
      <c r="L12" s="30">
        <v>26.37</v>
      </c>
      <c r="M12" s="30">
        <v>14.95</v>
      </c>
      <c r="N12" s="30">
        <v>14.597381265748846</v>
      </c>
    </row>
    <row r="13" spans="2:14" ht="15.75">
      <c r="B13" s="26" t="s">
        <v>85</v>
      </c>
      <c r="C13" s="8"/>
      <c r="D13" s="8"/>
      <c r="E13" s="8"/>
      <c r="F13" s="68">
        <v>-0.54800000000000004</v>
      </c>
      <c r="G13" s="68">
        <v>2.1019999999999999</v>
      </c>
      <c r="H13" s="68">
        <v>5.8999999999999997E-2</v>
      </c>
      <c r="I13" s="68">
        <v>-0.58099999999999996</v>
      </c>
      <c r="J13" s="68">
        <v>8.7999999999999995E-2</v>
      </c>
      <c r="K13" s="68">
        <v>4.4740000000000002</v>
      </c>
      <c r="L13" s="68">
        <v>2.19</v>
      </c>
      <c r="M13" s="68">
        <v>1.5860000000000001</v>
      </c>
      <c r="N13" s="68">
        <v>1.3240000000000001</v>
      </c>
    </row>
    <row r="14" spans="2:14" ht="6" customHeight="1">
      <c r="B14" s="26"/>
      <c r="C14" s="8"/>
      <c r="D14" s="8"/>
      <c r="E14" s="8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6" customHeight="1">
      <c r="B15" s="26"/>
      <c r="C15" s="8"/>
      <c r="D15" s="8"/>
      <c r="E15" s="8"/>
      <c r="F15" s="59"/>
      <c r="G15" s="59"/>
      <c r="H15" s="59"/>
      <c r="I15" s="59"/>
      <c r="J15" s="59"/>
      <c r="K15" s="59"/>
      <c r="L15" s="59"/>
      <c r="M15" s="59"/>
      <c r="N15" s="59"/>
    </row>
    <row r="16" spans="2:14" ht="15.75">
      <c r="B16" s="26" t="s">
        <v>86</v>
      </c>
      <c r="C16" s="8"/>
      <c r="D16" s="8"/>
      <c r="E16" s="8"/>
      <c r="F16" s="68">
        <v>-0.65900000000000003</v>
      </c>
      <c r="G16" s="68">
        <v>0.36799999999999999</v>
      </c>
      <c r="H16" s="68">
        <v>-0.27400000000000002</v>
      </c>
      <c r="I16" s="68">
        <v>-0.69799999999999995</v>
      </c>
      <c r="J16" s="68">
        <v>7.6999999999999999E-2</v>
      </c>
      <c r="K16" s="68">
        <v>3.073</v>
      </c>
      <c r="L16" s="68">
        <v>2.5379999999999998</v>
      </c>
      <c r="M16" s="68">
        <v>1.7410000000000001</v>
      </c>
      <c r="N16" s="68">
        <v>1.431</v>
      </c>
    </row>
    <row r="17" spans="2:14" ht="6" customHeight="1">
      <c r="B17" s="26"/>
      <c r="C17" s="8"/>
      <c r="D17" s="8"/>
      <c r="E17" s="8"/>
      <c r="F17" s="34"/>
      <c r="G17" s="34"/>
      <c r="H17" s="34"/>
      <c r="I17" s="34"/>
      <c r="J17" s="34"/>
      <c r="K17" s="34"/>
      <c r="L17" s="34"/>
      <c r="M17" s="34"/>
      <c r="N17" s="34"/>
    </row>
    <row r="18" spans="2:14" ht="6" customHeight="1">
      <c r="B18" s="26"/>
      <c r="C18" s="8"/>
      <c r="D18" s="8"/>
      <c r="E18" s="8"/>
      <c r="F18" s="59"/>
      <c r="G18" s="59"/>
      <c r="H18" s="59"/>
      <c r="I18" s="59"/>
      <c r="J18" s="59"/>
      <c r="K18" s="59"/>
      <c r="L18" s="59"/>
      <c r="M18" s="59"/>
      <c r="N18" s="59"/>
    </row>
    <row r="19" spans="2:14" ht="15.75">
      <c r="B19" s="26" t="s">
        <v>87</v>
      </c>
      <c r="C19" s="8"/>
      <c r="D19" s="8"/>
      <c r="E19" s="8"/>
      <c r="F19" s="68">
        <v>-0.56699999999999995</v>
      </c>
      <c r="G19" s="68">
        <v>1.7390000000000001</v>
      </c>
      <c r="H19" s="68">
        <v>3.0000000000000001E-3</v>
      </c>
      <c r="I19" s="68">
        <v>-0.6</v>
      </c>
      <c r="J19" s="68">
        <v>8.5999999999999993E-2</v>
      </c>
      <c r="K19" s="68">
        <v>4.181</v>
      </c>
      <c r="L19" s="68">
        <v>2.2480000000000002</v>
      </c>
      <c r="M19" s="68">
        <v>1.6120000000000001</v>
      </c>
      <c r="N19" s="68">
        <v>1.3420000000000001</v>
      </c>
    </row>
    <row r="20" spans="2:14" ht="15.75">
      <c r="B20" s="26"/>
      <c r="C20" s="8"/>
      <c r="D20" s="8"/>
      <c r="E20" s="8"/>
      <c r="F20" s="68"/>
      <c r="G20" s="68"/>
      <c r="H20" s="68"/>
      <c r="I20" s="68"/>
      <c r="J20" s="68"/>
      <c r="K20" s="68"/>
      <c r="L20" s="68"/>
      <c r="M20" s="68"/>
    </row>
    <row r="21" spans="2:14">
      <c r="B21" s="91" t="s">
        <v>69</v>
      </c>
      <c r="C21" s="8"/>
      <c r="D21" s="8"/>
      <c r="E21" s="8"/>
      <c r="F21" s="86"/>
      <c r="G21" s="86"/>
      <c r="H21" s="86"/>
      <c r="I21" s="86"/>
      <c r="J21" s="86"/>
      <c r="K21" s="86"/>
      <c r="L21" s="86"/>
      <c r="M21" s="86"/>
    </row>
    <row r="22" spans="2:14">
      <c r="B22" s="91" t="s">
        <v>70</v>
      </c>
    </row>
    <row r="31" spans="2:14" ht="15.75">
      <c r="B31" s="69"/>
    </row>
    <row r="32" spans="2:14" ht="15.75">
      <c r="B32" s="69"/>
    </row>
    <row r="33" spans="2:2" ht="15.75">
      <c r="B33" s="69"/>
    </row>
    <row r="34" spans="2:2" ht="15.75">
      <c r="B34" s="69"/>
    </row>
    <row r="35" spans="2:2" ht="15.75">
      <c r="B35" s="69"/>
    </row>
    <row r="36" spans="2:2" ht="15.75">
      <c r="B36" s="69"/>
    </row>
    <row r="37" spans="2:2" ht="15.75">
      <c r="B37" s="69"/>
    </row>
    <row r="38" spans="2:2" ht="15.75">
      <c r="B38" s="69"/>
    </row>
    <row r="39" spans="2:2" ht="15.75">
      <c r="B39" s="69"/>
    </row>
    <row r="40" spans="2:2" ht="15.75">
      <c r="B40" s="69"/>
    </row>
    <row r="41" spans="2:2" ht="15.75">
      <c r="B41" s="69"/>
    </row>
    <row r="42" spans="2:2" ht="15.75">
      <c r="B42" s="69"/>
    </row>
    <row r="43" spans="2:2" ht="15.75">
      <c r="B43" s="69"/>
    </row>
    <row r="44" spans="2:2" ht="15.75">
      <c r="B44" s="69"/>
    </row>
    <row r="45" spans="2:2" ht="15.75">
      <c r="B45" s="69"/>
    </row>
    <row r="46" spans="2:2" ht="15.75">
      <c r="B46" s="69"/>
    </row>
    <row r="47" spans="2:2" ht="15.75">
      <c r="B47" s="69"/>
    </row>
    <row r="48" spans="2:2" ht="15.75">
      <c r="B48" s="69"/>
    </row>
    <row r="49" spans="2:2" ht="15.75">
      <c r="B49" s="69"/>
    </row>
    <row r="50" spans="2:2" ht="15.75">
      <c r="B50" s="69"/>
    </row>
    <row r="51" spans="2:2" ht="15.75">
      <c r="B51" s="69"/>
    </row>
    <row r="52" spans="2:2" ht="15.75">
      <c r="B52" s="69"/>
    </row>
    <row r="53" spans="2:2" ht="15.75">
      <c r="B53" s="69"/>
    </row>
    <row r="54" spans="2:2" ht="15.75">
      <c r="B54" s="69"/>
    </row>
    <row r="55" spans="2:2" ht="15.75">
      <c r="B55" s="69"/>
    </row>
    <row r="56" spans="2:2" ht="15.75">
      <c r="B56" s="69"/>
    </row>
    <row r="57" spans="2:2" ht="15.75">
      <c r="B57" s="69"/>
    </row>
    <row r="58" spans="2:2" ht="15.75">
      <c r="B58" s="69"/>
    </row>
    <row r="59" spans="2:2" ht="15.75">
      <c r="B59" s="69"/>
    </row>
    <row r="60" spans="2:2" ht="15.75">
      <c r="B60" s="69"/>
    </row>
    <row r="61" spans="2:2" ht="15.75">
      <c r="B61" s="69"/>
    </row>
    <row r="62" spans="2:2" ht="15.75">
      <c r="B62" s="69"/>
    </row>
    <row r="63" spans="2:2" ht="15.75">
      <c r="B63" s="69"/>
    </row>
    <row r="64" spans="2:2" ht="15.75">
      <c r="B64" s="69"/>
    </row>
  </sheetData>
  <pageMargins left="0.51181102362204722" right="0.51181102362204722" top="0.35433070866141736" bottom="0.35433070866141736" header="0.31496062992125984" footer="0.31496062992125984"/>
  <pageSetup scale="84" fitToHeight="0" orientation="landscape" r:id="rId1"/>
  <headerFooter>
    <oddHeader>&amp;C&amp;"Calibri"&amp;10&amp;K000000 This document has been marked as Non-Confidential&amp;1#_x000D_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9409-D5DD-4274-9D3C-575B51616227}">
  <sheetPr>
    <pageSetUpPr fitToPage="1"/>
  </sheetPr>
  <dimension ref="B1:Z35"/>
  <sheetViews>
    <sheetView showGridLines="0" view="pageBreakPreview" zoomScale="85" zoomScaleNormal="100" zoomScaleSheetLayoutView="85" workbookViewId="0">
      <pane xSplit="5" ySplit="9" topLeftCell="F10" activePane="bottomRight" state="frozen"/>
      <selection pane="topRight" activeCell="T5" sqref="T5"/>
      <selection pane="bottomLeft" activeCell="T5" sqref="T5"/>
      <selection pane="bottomRight" activeCell="V20" sqref="V20"/>
    </sheetView>
  </sheetViews>
  <sheetFormatPr defaultColWidth="9.140625" defaultRowHeight="15"/>
  <cols>
    <col min="1" max="1" width="1" style="37" customWidth="1"/>
    <col min="2" max="2" width="34.85546875" style="37" customWidth="1"/>
    <col min="3" max="5" width="9.140625" style="37"/>
    <col min="6" max="6" width="10.85546875" style="37" customWidth="1"/>
    <col min="7" max="7" width="1" style="37" customWidth="1"/>
    <col min="8" max="8" width="10.85546875" style="37" customWidth="1"/>
    <col min="9" max="9" width="1" style="37" customWidth="1"/>
    <col min="10" max="10" width="10.85546875" style="37" customWidth="1"/>
    <col min="11" max="11" width="3.140625" style="37" customWidth="1"/>
    <col min="12" max="12" width="10.85546875" style="37" customWidth="1"/>
    <col min="13" max="13" width="1" style="37" customWidth="1"/>
    <col min="14" max="14" width="10.85546875" style="37" customWidth="1"/>
    <col min="15" max="15" width="1" style="37" customWidth="1"/>
    <col min="16" max="16" width="10.85546875" style="37" customWidth="1"/>
    <col min="17" max="17" width="3.140625" style="37" customWidth="1"/>
    <col min="18" max="18" width="10.85546875" style="37" customWidth="1"/>
    <col min="19" max="19" width="1" style="37" customWidth="1"/>
    <col min="20" max="20" width="10.85546875" style="37" customWidth="1"/>
    <col min="21" max="21" width="1" style="37" customWidth="1"/>
    <col min="22" max="22" width="10.85546875" style="37" customWidth="1"/>
    <col min="23" max="23" width="1" style="37" customWidth="1"/>
    <col min="24" max="24" width="10.85546875" style="37" customWidth="1"/>
    <col min="25" max="25" width="1" style="37" customWidth="1"/>
    <col min="26" max="26" width="10.85546875" style="37" customWidth="1"/>
    <col min="27" max="16384" width="9.140625" style="37"/>
  </cols>
  <sheetData>
    <row r="1" spans="2:26" ht="6" customHeight="1"/>
    <row r="2" spans="2:26" ht="26.25">
      <c r="B2" s="55" t="s">
        <v>106</v>
      </c>
      <c r="F2" s="90"/>
      <c r="L2" s="90"/>
      <c r="R2" s="90"/>
      <c r="V2" s="102"/>
      <c r="W2" s="102"/>
      <c r="X2" s="102"/>
    </row>
    <row r="3" spans="2:26" ht="6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6" ht="6" customHeight="1"/>
    <row r="5" spans="2:26">
      <c r="F5" s="39" t="s">
        <v>18</v>
      </c>
      <c r="G5" s="39"/>
      <c r="H5" s="39" t="s">
        <v>19</v>
      </c>
      <c r="I5" s="39"/>
      <c r="J5" s="39" t="s">
        <v>20</v>
      </c>
      <c r="L5" s="39" t="s">
        <v>18</v>
      </c>
      <c r="M5" s="39"/>
      <c r="N5" s="39" t="s">
        <v>19</v>
      </c>
      <c r="O5" s="39"/>
      <c r="P5" s="39" t="s">
        <v>20</v>
      </c>
      <c r="R5" s="39" t="s">
        <v>18</v>
      </c>
      <c r="S5" s="39"/>
      <c r="T5" s="39" t="s">
        <v>19</v>
      </c>
      <c r="U5" s="39"/>
      <c r="V5" s="39" t="s">
        <v>20</v>
      </c>
      <c r="W5" s="39"/>
      <c r="X5" s="39"/>
      <c r="Y5" s="39"/>
      <c r="Z5" s="39"/>
    </row>
    <row r="6" spans="2:26">
      <c r="F6" s="101" t="s">
        <v>28</v>
      </c>
      <c r="G6" s="101"/>
      <c r="H6" s="101"/>
      <c r="I6" s="101"/>
      <c r="J6" s="101"/>
      <c r="L6" s="101" t="s">
        <v>107</v>
      </c>
      <c r="M6" s="101"/>
      <c r="N6" s="101"/>
      <c r="O6" s="101"/>
      <c r="P6" s="101"/>
      <c r="R6" s="101" t="s">
        <v>53</v>
      </c>
      <c r="S6" s="101"/>
      <c r="T6" s="101"/>
      <c r="U6" s="101"/>
      <c r="V6" s="101"/>
      <c r="W6" s="66"/>
      <c r="X6" s="66"/>
      <c r="Y6" s="66"/>
      <c r="Z6" s="66"/>
    </row>
    <row r="7" spans="2:26" ht="16.5" customHeight="1">
      <c r="B7" s="66"/>
      <c r="F7" s="40" t="s">
        <v>47</v>
      </c>
      <c r="G7" s="40"/>
      <c r="H7" s="40" t="s">
        <v>47</v>
      </c>
      <c r="I7" s="40"/>
      <c r="J7" s="40" t="s">
        <v>47</v>
      </c>
      <c r="L7" s="40" t="s">
        <v>47</v>
      </c>
      <c r="M7" s="40"/>
      <c r="N7" s="40" t="s">
        <v>47</v>
      </c>
      <c r="O7" s="40"/>
      <c r="P7" s="40" t="s">
        <v>47</v>
      </c>
      <c r="R7" s="40" t="s">
        <v>47</v>
      </c>
      <c r="S7" s="40"/>
      <c r="T7" s="40" t="s">
        <v>47</v>
      </c>
      <c r="U7" s="40"/>
      <c r="V7" s="40" t="s">
        <v>47</v>
      </c>
      <c r="W7" s="40"/>
      <c r="X7" s="40"/>
      <c r="Y7" s="40"/>
      <c r="Z7" s="40"/>
    </row>
    <row r="8" spans="2:26" ht="6" customHeight="1" thickBot="1">
      <c r="F8" s="41"/>
      <c r="G8" s="41"/>
      <c r="H8" s="41"/>
      <c r="I8" s="41"/>
      <c r="J8" s="41"/>
      <c r="L8" s="41"/>
      <c r="M8" s="41"/>
      <c r="N8" s="41"/>
      <c r="O8" s="41"/>
      <c r="P8" s="41"/>
      <c r="R8" s="41"/>
      <c r="S8" s="41"/>
      <c r="T8" s="41"/>
      <c r="U8" s="41"/>
      <c r="V8" s="41"/>
      <c r="W8" s="40"/>
      <c r="X8" s="40"/>
      <c r="Y8" s="40"/>
      <c r="Z8" s="40"/>
    </row>
    <row r="9" spans="2:26" ht="6" customHeight="1">
      <c r="F9" s="40"/>
      <c r="G9" s="40"/>
      <c r="H9" s="40"/>
      <c r="I9" s="40"/>
      <c r="J9" s="40"/>
      <c r="L9" s="40"/>
      <c r="M9" s="40"/>
      <c r="N9" s="40"/>
      <c r="O9" s="40"/>
      <c r="P9" s="40"/>
      <c r="R9" s="40"/>
      <c r="S9" s="40"/>
      <c r="T9" s="40"/>
      <c r="U9" s="40"/>
      <c r="V9" s="40"/>
      <c r="W9" s="40"/>
      <c r="X9" s="40"/>
      <c r="Y9" s="40"/>
      <c r="Z9" s="40"/>
    </row>
    <row r="10" spans="2:26" ht="15.75" customHeight="1">
      <c r="B10" s="42" t="s">
        <v>108</v>
      </c>
      <c r="F10" s="78">
        <v>2050.3000000000002</v>
      </c>
      <c r="G10" s="40"/>
      <c r="H10" s="78">
        <v>577.4</v>
      </c>
      <c r="I10" s="40"/>
      <c r="J10" s="78">
        <v>1668.2</v>
      </c>
      <c r="L10" s="78">
        <v>11.8</v>
      </c>
      <c r="M10" s="40"/>
      <c r="N10" s="78">
        <v>11.5</v>
      </c>
      <c r="O10" s="40"/>
      <c r="P10" s="78">
        <v>35.200000000000003</v>
      </c>
      <c r="R10" s="78">
        <v>9.4</v>
      </c>
      <c r="S10" s="40"/>
      <c r="T10" s="78">
        <v>0.5</v>
      </c>
      <c r="U10" s="40"/>
      <c r="V10" s="78">
        <v>8.0569999999999999E-3</v>
      </c>
      <c r="W10" s="40"/>
      <c r="X10" s="78"/>
      <c r="Y10" s="40"/>
      <c r="Z10" s="78"/>
    </row>
    <row r="11" spans="2:26" ht="6" customHeight="1">
      <c r="F11" s="40"/>
      <c r="G11" s="40"/>
      <c r="H11" s="40"/>
      <c r="I11" s="40"/>
      <c r="J11" s="94"/>
      <c r="L11" s="40"/>
      <c r="M11" s="40"/>
      <c r="N11" s="40"/>
      <c r="O11" s="40"/>
      <c r="P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2:26" ht="15.75">
      <c r="B12" s="42" t="s">
        <v>109</v>
      </c>
      <c r="F12" s="78">
        <v>2050.3000000000002</v>
      </c>
      <c r="G12" s="78"/>
      <c r="H12" s="78">
        <v>577.4</v>
      </c>
      <c r="I12" s="78"/>
      <c r="J12" s="78">
        <f>J10</f>
        <v>1668.2</v>
      </c>
      <c r="L12" s="78">
        <v>11.8</v>
      </c>
      <c r="M12" s="78"/>
      <c r="N12" s="78">
        <v>11.5</v>
      </c>
      <c r="O12" s="78"/>
      <c r="P12" s="78">
        <f>P10</f>
        <v>35.200000000000003</v>
      </c>
      <c r="R12" s="78">
        <v>0</v>
      </c>
      <c r="S12" s="78"/>
      <c r="T12" s="78">
        <v>0</v>
      </c>
      <c r="U12" s="78"/>
      <c r="V12" s="78">
        <v>0</v>
      </c>
      <c r="W12" s="78"/>
      <c r="X12" s="78"/>
      <c r="Y12" s="78"/>
      <c r="Z12" s="78"/>
    </row>
    <row r="13" spans="2:26" ht="6" customHeight="1">
      <c r="F13" s="79"/>
      <c r="G13" s="79"/>
      <c r="H13" s="79"/>
      <c r="I13" s="79"/>
      <c r="J13" s="79"/>
      <c r="L13" s="79"/>
      <c r="M13" s="79"/>
      <c r="N13" s="79"/>
      <c r="O13" s="79"/>
      <c r="P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2:26" ht="15.75">
      <c r="B14" s="67" t="s">
        <v>110</v>
      </c>
      <c r="F14" s="79">
        <v>13.6</v>
      </c>
      <c r="G14" s="79"/>
      <c r="H14" s="79">
        <v>142.5</v>
      </c>
      <c r="I14" s="79"/>
      <c r="J14" s="79">
        <v>70.099999999999994</v>
      </c>
      <c r="L14" s="79">
        <v>0.3</v>
      </c>
      <c r="M14" s="79"/>
      <c r="N14" s="79">
        <v>11.5</v>
      </c>
      <c r="O14" s="79"/>
      <c r="P14" s="79">
        <v>44.3</v>
      </c>
      <c r="R14" s="79">
        <v>0</v>
      </c>
      <c r="S14" s="79"/>
      <c r="T14" s="79">
        <v>0</v>
      </c>
      <c r="U14" s="79"/>
      <c r="V14" s="79">
        <v>0</v>
      </c>
      <c r="W14" s="79"/>
      <c r="X14" s="79"/>
      <c r="Y14" s="79"/>
      <c r="Z14" s="79"/>
    </row>
    <row r="15" spans="2:26" ht="15.75">
      <c r="B15" s="67" t="s">
        <v>111</v>
      </c>
      <c r="F15" s="79">
        <v>-1270.2</v>
      </c>
      <c r="G15" s="79"/>
      <c r="H15" s="79">
        <v>-861.7</v>
      </c>
      <c r="I15" s="79"/>
      <c r="J15" s="79">
        <v>-1248.5999999999999</v>
      </c>
      <c r="L15" s="79">
        <v>-23.9</v>
      </c>
      <c r="M15" s="79"/>
      <c r="N15" s="79">
        <v>-43.9</v>
      </c>
      <c r="O15" s="79"/>
      <c r="P15" s="79">
        <v>-65.8</v>
      </c>
      <c r="R15" s="79">
        <v>-29.2</v>
      </c>
      <c r="S15" s="79"/>
      <c r="T15" s="79">
        <v>-32.200000000000003</v>
      </c>
      <c r="U15" s="79"/>
      <c r="V15" s="79">
        <v>-30.900000000000002</v>
      </c>
      <c r="W15" s="79"/>
      <c r="X15" s="79"/>
      <c r="Y15" s="79"/>
      <c r="Z15" s="79"/>
    </row>
    <row r="16" spans="2:26" ht="2.1" customHeight="1">
      <c r="F16" s="80"/>
      <c r="G16" s="80"/>
      <c r="H16" s="80"/>
      <c r="I16" s="80"/>
      <c r="J16" s="80"/>
      <c r="L16" s="80"/>
      <c r="M16" s="80"/>
      <c r="N16" s="80"/>
      <c r="O16" s="80"/>
      <c r="P16" s="80"/>
      <c r="R16" s="80"/>
      <c r="S16" s="80"/>
      <c r="T16" s="80"/>
      <c r="U16" s="80"/>
      <c r="V16" s="80"/>
      <c r="W16" s="79"/>
      <c r="X16" s="79"/>
      <c r="Y16" s="79"/>
      <c r="Z16" s="79"/>
    </row>
    <row r="17" spans="2:26" ht="2.1" customHeight="1">
      <c r="F17" s="79"/>
      <c r="G17" s="79"/>
      <c r="H17" s="79"/>
      <c r="I17" s="79"/>
      <c r="J17" s="79"/>
      <c r="L17" s="79"/>
      <c r="M17" s="79"/>
      <c r="N17" s="79"/>
      <c r="O17" s="79"/>
      <c r="P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2:26" ht="15.75">
      <c r="B18" s="42" t="s">
        <v>112</v>
      </c>
      <c r="F18" s="78">
        <f>SUM(F12:F15)</f>
        <v>793.7</v>
      </c>
      <c r="G18" s="78"/>
      <c r="H18" s="78">
        <f>SUM(H12:H15)</f>
        <v>-141.80000000000007</v>
      </c>
      <c r="I18" s="78"/>
      <c r="J18" s="78">
        <v>489.8</v>
      </c>
      <c r="L18" s="78">
        <f>SUM(L12:L15)</f>
        <v>-11.799999999999997</v>
      </c>
      <c r="M18" s="78"/>
      <c r="N18" s="78">
        <f>SUM(N12:N15)</f>
        <v>-20.9</v>
      </c>
      <c r="O18" s="78"/>
      <c r="P18" s="78">
        <f>SUM(P12:P15)</f>
        <v>13.700000000000003</v>
      </c>
      <c r="R18" s="78">
        <f>SUM(R12:R15)</f>
        <v>-29.2</v>
      </c>
      <c r="S18" s="78"/>
      <c r="T18" s="78">
        <f>SUM(T12:T15)</f>
        <v>-32.200000000000003</v>
      </c>
      <c r="U18" s="78"/>
      <c r="V18" s="78">
        <f>SUM(V12:V15)</f>
        <v>-30.900000000000002</v>
      </c>
      <c r="W18" s="78"/>
      <c r="X18" s="78"/>
      <c r="Y18" s="78"/>
      <c r="Z18" s="78"/>
    </row>
    <row r="19" spans="2:26" ht="15.75">
      <c r="B19" s="67" t="s">
        <v>113</v>
      </c>
      <c r="F19" s="79">
        <v>2.1</v>
      </c>
      <c r="G19" s="78"/>
      <c r="H19" s="79">
        <v>4.5</v>
      </c>
      <c r="I19" s="78"/>
      <c r="J19" s="79">
        <v>3.9</v>
      </c>
      <c r="L19" s="79">
        <v>0.8</v>
      </c>
      <c r="M19" s="78"/>
      <c r="N19" s="79">
        <v>3.9</v>
      </c>
      <c r="O19" s="78"/>
      <c r="P19" s="79">
        <v>3.7</v>
      </c>
      <c r="R19" s="79">
        <v>0</v>
      </c>
      <c r="S19" s="78"/>
      <c r="T19" s="79">
        <v>0</v>
      </c>
      <c r="U19" s="78"/>
      <c r="V19" s="79">
        <v>0</v>
      </c>
      <c r="W19" s="78"/>
      <c r="X19" s="79"/>
      <c r="Y19" s="78"/>
      <c r="Z19" s="79"/>
    </row>
    <row r="20" spans="2:26" ht="15.75">
      <c r="B20" s="67" t="s">
        <v>114</v>
      </c>
      <c r="F20" s="79">
        <v>-103.2</v>
      </c>
      <c r="G20" s="78"/>
      <c r="H20" s="79">
        <v>-109.9</v>
      </c>
      <c r="I20" s="78"/>
      <c r="J20" s="79">
        <v>-125.2</v>
      </c>
      <c r="L20" s="79">
        <v>-0.8</v>
      </c>
      <c r="M20" s="78"/>
      <c r="N20" s="79">
        <v>-16.399999999999999</v>
      </c>
      <c r="O20" s="78"/>
      <c r="P20" s="79">
        <v>-22.9</v>
      </c>
      <c r="R20" s="79">
        <v>0</v>
      </c>
      <c r="S20" s="78"/>
      <c r="T20" s="79">
        <v>0</v>
      </c>
      <c r="U20" s="78"/>
      <c r="V20" s="79">
        <v>0</v>
      </c>
      <c r="W20" s="78"/>
      <c r="X20" s="79"/>
      <c r="Y20" s="78"/>
      <c r="Z20" s="79"/>
    </row>
    <row r="21" spans="2:26" ht="15.75">
      <c r="B21" s="67" t="s">
        <v>115</v>
      </c>
      <c r="F21" s="79">
        <v>-163.19999999999999</v>
      </c>
      <c r="G21" s="78"/>
      <c r="H21" s="79">
        <v>-168.5</v>
      </c>
      <c r="I21" s="78"/>
      <c r="J21" s="79">
        <v>-168.9</v>
      </c>
      <c r="L21" s="79">
        <v>-1.6</v>
      </c>
      <c r="M21" s="78"/>
      <c r="N21" s="79">
        <v>-5.3999999999999995</v>
      </c>
      <c r="O21" s="78"/>
      <c r="P21" s="79">
        <v>-9.9</v>
      </c>
      <c r="R21" s="79">
        <v>0</v>
      </c>
      <c r="S21" s="78"/>
      <c r="T21" s="79">
        <v>0</v>
      </c>
      <c r="U21" s="78"/>
      <c r="V21" s="79">
        <v>0</v>
      </c>
      <c r="W21" s="78"/>
      <c r="X21" s="79"/>
      <c r="Y21" s="78"/>
      <c r="Z21" s="79"/>
    </row>
    <row r="22" spans="2:26" ht="2.1" customHeight="1">
      <c r="F22" s="80"/>
      <c r="G22" s="80"/>
      <c r="H22" s="80"/>
      <c r="I22" s="80"/>
      <c r="J22" s="80"/>
      <c r="L22" s="80"/>
      <c r="M22" s="80"/>
      <c r="N22" s="80"/>
      <c r="O22" s="80"/>
      <c r="P22" s="80"/>
      <c r="R22" s="80"/>
      <c r="S22" s="80"/>
      <c r="T22" s="80"/>
      <c r="U22" s="80"/>
      <c r="V22" s="80"/>
      <c r="W22" s="79"/>
      <c r="X22" s="79"/>
      <c r="Y22" s="79"/>
      <c r="Z22" s="79"/>
    </row>
    <row r="23" spans="2:26" ht="2.1" customHeight="1">
      <c r="F23" s="79"/>
      <c r="G23" s="79"/>
      <c r="H23" s="79"/>
      <c r="I23" s="79"/>
      <c r="J23" s="79"/>
      <c r="L23" s="79"/>
      <c r="M23" s="79"/>
      <c r="N23" s="79"/>
      <c r="O23" s="79"/>
      <c r="P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2:26" ht="15.75">
      <c r="B24" s="42" t="s">
        <v>116</v>
      </c>
      <c r="F24" s="78">
        <f>SUM(F18:F21)</f>
        <v>529.40000000000009</v>
      </c>
      <c r="G24" s="78"/>
      <c r="H24" s="78">
        <f>SUM(H18:H21)</f>
        <v>-415.70000000000005</v>
      </c>
      <c r="I24" s="78"/>
      <c r="J24" s="78">
        <f>SUM(J18:J21)</f>
        <v>199.6</v>
      </c>
      <c r="L24" s="78">
        <f>SUM(L18:L21)</f>
        <v>-13.399999999999997</v>
      </c>
      <c r="M24" s="78"/>
      <c r="N24" s="78">
        <f>SUM(N18:N21)</f>
        <v>-38.799999999999997</v>
      </c>
      <c r="O24" s="78"/>
      <c r="P24" s="78">
        <f>SUM(P18:P21)</f>
        <v>-15.399999999999997</v>
      </c>
      <c r="R24" s="78">
        <f>SUM(R18:R21)</f>
        <v>-29.2</v>
      </c>
      <c r="S24" s="78"/>
      <c r="T24" s="78">
        <f>SUM(T18:T21)</f>
        <v>-32.200000000000003</v>
      </c>
      <c r="U24" s="78"/>
      <c r="V24" s="78">
        <f>SUM(V18:V21)</f>
        <v>-30.900000000000002</v>
      </c>
      <c r="W24" s="78"/>
      <c r="X24" s="78"/>
      <c r="Y24" s="78"/>
      <c r="Z24" s="78"/>
    </row>
    <row r="25" spans="2:26" ht="15.75">
      <c r="B25" s="67" t="s">
        <v>117</v>
      </c>
      <c r="F25" s="79">
        <v>0</v>
      </c>
      <c r="G25" s="78"/>
      <c r="H25" s="79">
        <v>0</v>
      </c>
      <c r="I25" s="78"/>
      <c r="J25" s="79">
        <v>0</v>
      </c>
      <c r="L25" s="79">
        <v>0</v>
      </c>
      <c r="M25" s="78"/>
      <c r="N25" s="79">
        <v>0</v>
      </c>
      <c r="O25" s="78"/>
      <c r="P25" s="79">
        <v>0</v>
      </c>
      <c r="R25" s="79">
        <v>-13.2</v>
      </c>
      <c r="S25" s="78"/>
      <c r="T25" s="79">
        <v>-25.20000000000001</v>
      </c>
      <c r="U25" s="78"/>
      <c r="V25" s="79">
        <v>-35.9</v>
      </c>
      <c r="W25" s="78"/>
      <c r="X25" s="79"/>
      <c r="Y25" s="78"/>
      <c r="Z25" s="79"/>
    </row>
    <row r="26" spans="2:26" ht="15.75">
      <c r="B26" s="67" t="s">
        <v>118</v>
      </c>
      <c r="F26" s="79">
        <v>-115.1</v>
      </c>
      <c r="G26" s="78"/>
      <c r="H26" s="79">
        <v>-117.1</v>
      </c>
      <c r="I26" s="78"/>
      <c r="J26" s="79">
        <v>-124.7</v>
      </c>
      <c r="L26" s="79">
        <v>-0.2</v>
      </c>
      <c r="M26" s="78"/>
      <c r="N26" s="79">
        <v>-6.1</v>
      </c>
      <c r="O26" s="78"/>
      <c r="P26" s="79">
        <v>-8.5</v>
      </c>
      <c r="R26" s="79">
        <v>0</v>
      </c>
      <c r="S26" s="78"/>
      <c r="T26" s="79">
        <v>0</v>
      </c>
      <c r="U26" s="78"/>
      <c r="V26" s="79">
        <v>0</v>
      </c>
      <c r="W26" s="78"/>
      <c r="X26" s="79"/>
      <c r="Y26" s="78"/>
      <c r="Z26" s="79"/>
    </row>
    <row r="27" spans="2:26" ht="2.1" customHeight="1">
      <c r="B27" s="67"/>
      <c r="F27" s="80"/>
      <c r="G27" s="80"/>
      <c r="H27" s="80"/>
      <c r="I27" s="80"/>
      <c r="J27" s="80"/>
      <c r="L27" s="80"/>
      <c r="M27" s="80"/>
      <c r="N27" s="80"/>
      <c r="O27" s="80"/>
      <c r="P27" s="80"/>
      <c r="R27" s="80"/>
      <c r="S27" s="80"/>
      <c r="T27" s="80"/>
      <c r="U27" s="80"/>
      <c r="V27" s="80"/>
      <c r="W27" s="79"/>
      <c r="X27" s="79"/>
      <c r="Y27" s="79"/>
      <c r="Z27" s="79"/>
    </row>
    <row r="28" spans="2:26" ht="2.1" customHeight="1">
      <c r="B28" s="67"/>
      <c r="F28" s="79"/>
      <c r="G28" s="79"/>
      <c r="H28" s="79"/>
      <c r="I28" s="79"/>
      <c r="J28" s="79"/>
      <c r="L28" s="79"/>
      <c r="M28" s="79"/>
      <c r="N28" s="79"/>
      <c r="O28" s="79"/>
      <c r="P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2:26" ht="15.75">
      <c r="B29" s="42" t="s">
        <v>119</v>
      </c>
      <c r="F29" s="78">
        <f>SUM(F24:F26)</f>
        <v>414.30000000000007</v>
      </c>
      <c r="G29" s="78"/>
      <c r="H29" s="78">
        <f>SUM(H24:H26)</f>
        <v>-532.80000000000007</v>
      </c>
      <c r="I29" s="78"/>
      <c r="J29" s="78">
        <f>SUM(J24:J26)</f>
        <v>74.899999999999991</v>
      </c>
      <c r="L29" s="78">
        <f>SUM(L24:L26)</f>
        <v>-13.599999999999996</v>
      </c>
      <c r="M29" s="78"/>
      <c r="N29" s="78">
        <f>SUM(N24:N26)</f>
        <v>-44.9</v>
      </c>
      <c r="O29" s="78"/>
      <c r="P29" s="78">
        <f>SUM(P24:P26)</f>
        <v>-23.9</v>
      </c>
      <c r="R29" s="78">
        <f>SUM(R24:R26)</f>
        <v>-42.4</v>
      </c>
      <c r="S29" s="78"/>
      <c r="T29" s="78">
        <f>SUM(T24:T26)</f>
        <v>-57.400000000000013</v>
      </c>
      <c r="U29" s="78"/>
      <c r="V29" s="78">
        <f>SUM(V24:V26)</f>
        <v>-66.8</v>
      </c>
      <c r="W29" s="78"/>
      <c r="X29" s="78"/>
      <c r="Y29" s="78"/>
      <c r="Z29" s="78"/>
    </row>
    <row r="30" spans="2:26" ht="2.1" customHeight="1">
      <c r="B30" s="52"/>
      <c r="F30" s="78"/>
      <c r="G30" s="78"/>
      <c r="H30" s="78"/>
      <c r="I30" s="78"/>
      <c r="J30" s="78"/>
      <c r="L30" s="78"/>
      <c r="M30" s="78"/>
      <c r="N30" s="78"/>
      <c r="O30" s="78"/>
      <c r="P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2:26" ht="6" customHeight="1">
      <c r="F31" s="81"/>
      <c r="G31" s="81"/>
      <c r="H31" s="81"/>
      <c r="I31" s="81"/>
      <c r="J31" s="81"/>
      <c r="L31" s="81"/>
      <c r="M31" s="81"/>
      <c r="N31" s="81"/>
      <c r="O31" s="81"/>
      <c r="P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2:26">
      <c r="B32" s="93" t="s">
        <v>120</v>
      </c>
      <c r="F32" s="81"/>
      <c r="G32" s="81"/>
      <c r="H32" s="81"/>
      <c r="I32" s="81"/>
      <c r="J32" s="81"/>
      <c r="L32" s="81"/>
      <c r="M32" s="81"/>
      <c r="N32" s="81"/>
      <c r="O32" s="81"/>
      <c r="P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2:26">
      <c r="B33" s="70" t="s">
        <v>45</v>
      </c>
      <c r="F33" s="43"/>
      <c r="G33" s="43"/>
      <c r="H33" s="43"/>
      <c r="I33" s="43"/>
      <c r="J33" s="43"/>
      <c r="L33" s="43"/>
      <c r="M33" s="43"/>
      <c r="N33" s="43"/>
      <c r="O33" s="43"/>
      <c r="P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2:26">
      <c r="F34" s="43"/>
      <c r="G34" s="43"/>
      <c r="H34" s="43"/>
      <c r="I34" s="43"/>
      <c r="J34" s="43"/>
      <c r="L34" s="43"/>
      <c r="M34" s="43"/>
      <c r="N34" s="43"/>
      <c r="O34" s="43"/>
      <c r="P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2:26">
      <c r="F35" s="43"/>
      <c r="G35" s="43"/>
      <c r="H35" s="43"/>
      <c r="I35" s="43"/>
      <c r="J35" s="43"/>
      <c r="L35" s="43"/>
      <c r="M35" s="43"/>
      <c r="N35" s="43"/>
      <c r="O35" s="43"/>
      <c r="P35" s="43"/>
      <c r="R35" s="43"/>
      <c r="S35" s="43"/>
      <c r="T35" s="43"/>
      <c r="U35" s="43"/>
      <c r="V35" s="43"/>
      <c r="W35" s="43"/>
      <c r="X35" s="43"/>
      <c r="Y35" s="43"/>
      <c r="Z35" s="43"/>
    </row>
  </sheetData>
  <mergeCells count="4">
    <mergeCell ref="F6:J6"/>
    <mergeCell ref="R6:V6"/>
    <mergeCell ref="V2:X2"/>
    <mergeCell ref="L6:P6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&amp;C&amp;"Calibri"&amp;10&amp;K000000 This document has been marked as Non-Confidential&amp;1#_x000D_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30D18A71676459FF9D8A578B06648" ma:contentTypeVersion="12" ma:contentTypeDescription="Create a new document." ma:contentTypeScope="" ma:versionID="c3c352a5bb3e26d993d0ef80638787ae">
  <xsd:schema xmlns:xsd="http://www.w3.org/2001/XMLSchema" xmlns:xs="http://www.w3.org/2001/XMLSchema" xmlns:p="http://schemas.microsoft.com/office/2006/metadata/properties" xmlns:ns2="b0ccd463-95fe-44a7-8c5b-26a9aa64d15a" xmlns:ns3="e3c4d5e3-add2-4c32-be08-0c1abf7cdb47" targetNamespace="http://schemas.microsoft.com/office/2006/metadata/properties" ma:root="true" ma:fieldsID="a9a040cd523b93dda1bcf5ac2aef2508" ns2:_="" ns3:_="">
    <xsd:import namespace="b0ccd463-95fe-44a7-8c5b-26a9aa64d15a"/>
    <xsd:import namespace="e3c4d5e3-add2-4c32-be08-0c1abf7cdb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cd463-95fe-44a7-8c5b-26a9aa64d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5e3-add2-4c32-be08-0c1abf7cd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A73B78-4CF9-4CF8-A30F-31874AFE54BD}"/>
</file>

<file path=customXml/itemProps2.xml><?xml version="1.0" encoding="utf-8"?>
<ds:datastoreItem xmlns:ds="http://schemas.openxmlformats.org/officeDocument/2006/customXml" ds:itemID="{506E0D29-FE84-46A6-8670-7995287F2CD0}">
  <ds:schemaRefs>
    <ds:schemaRef ds:uri="a0c0674f-e76e-4fb3-a6c4-2ab2b061774f"/>
    <ds:schemaRef ds:uri="http://purl.org/dc/elements/1.1/"/>
    <ds:schemaRef ds:uri="http://schemas.microsoft.com/office/2006/metadata/properties"/>
    <ds:schemaRef ds:uri="010f73ef-7cf5-424a-9f83-36a537123be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F037C5-6FC1-4894-9384-1D65AA1BD53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72fd5d8-afb1-47bb-bc19-ebb7de00f5ce}" enabled="1" method="Standard" siteId="{e0e80fc4-4c12-4245-8bfd-c06791ad303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Contents</vt:lpstr>
      <vt:lpstr>A1 Estate Details</vt:lpstr>
      <vt:lpstr>B1 Financial Summary</vt:lpstr>
      <vt:lpstr>B2 UK KPIs</vt:lpstr>
      <vt:lpstr>B3 UK Quarterly KPIs</vt:lpstr>
      <vt:lpstr>B4 UK Quarterly Sales Growth</vt:lpstr>
      <vt:lpstr>B5 Germany Quarterly KPIs</vt:lpstr>
      <vt:lpstr>B6 Segmental Income Statement</vt:lpstr>
      <vt:lpstr>C1 Adjusting Items</vt:lpstr>
      <vt:lpstr>Definitions and footnotes</vt:lpstr>
      <vt:lpstr>'A1 Estate Details'!Print_Area</vt:lpstr>
      <vt:lpstr>'B1 Financial Summary'!Print_Area</vt:lpstr>
      <vt:lpstr>'B2 UK KPIs'!Print_Area</vt:lpstr>
      <vt:lpstr>'B3 UK Quarterly KPIs'!Print_Area</vt:lpstr>
      <vt:lpstr>'B4 UK Quarterly Sales Growth'!Print_Area</vt:lpstr>
      <vt:lpstr>'B5 Germany Quarterly KPIs'!Print_Area</vt:lpstr>
      <vt:lpstr>'B6 Segmental Income Statement'!Print_Area</vt:lpstr>
      <vt:lpstr>'C1 Adjusting Items'!Print_Area</vt:lpstr>
      <vt:lpstr>Contents!Print_Area</vt:lpstr>
      <vt:lpstr>Cover!Print_Area</vt:lpstr>
      <vt:lpstr>'Definitions and footnotes'!Print_Area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 Nottage</cp:lastModifiedBy>
  <dcterms:modified xsi:type="dcterms:W3CDTF">2022-04-27T15:42:16Z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0x0101004CC30D18A71676459FF9D8A578B06648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272fd5d8-afb1-47bb-bc19-ebb7de00f5ce_Enabled">
    <vt:lpwstr>true</vt:lpwstr>
  </property>
  <property fmtid="{D5CDD505-2E9C-101B-9397-08002B2CF9AE}" pid="6" name="MSIP_Label_272fd5d8-afb1-47bb-bc19-ebb7de00f5ce_SetDate">
    <vt:lpwstr>2022-04-27T15:42:03Z</vt:lpwstr>
  </property>
  <property fmtid="{D5CDD505-2E9C-101B-9397-08002B2CF9AE}" pid="7" name="MSIP_Label_272fd5d8-afb1-47bb-bc19-ebb7de00f5ce_Method">
    <vt:lpwstr>Standard</vt:lpwstr>
  </property>
  <property fmtid="{D5CDD505-2E9C-101B-9397-08002B2CF9AE}" pid="8" name="MSIP_Label_272fd5d8-afb1-47bb-bc19-ebb7de00f5ce_Name">
    <vt:lpwstr>Public</vt:lpwstr>
  </property>
  <property fmtid="{D5CDD505-2E9C-101B-9397-08002B2CF9AE}" pid="9" name="MSIP_Label_272fd5d8-afb1-47bb-bc19-ebb7de00f5ce_SiteId">
    <vt:lpwstr>e0e80fc4-4c12-4245-8bfd-c06791ad303a</vt:lpwstr>
  </property>
  <property fmtid="{D5CDD505-2E9C-101B-9397-08002B2CF9AE}" pid="10" name="MSIP_Label_272fd5d8-afb1-47bb-bc19-ebb7de00f5ce_ActionId">
    <vt:lpwstr>866762ce-695b-4926-8b52-e3f978d56e5b</vt:lpwstr>
  </property>
  <property fmtid="{D5CDD505-2E9C-101B-9397-08002B2CF9AE}" pid="11" name="MSIP_Label_272fd5d8-afb1-47bb-bc19-ebb7de00f5ce_ContentBits">
    <vt:lpwstr>1</vt:lpwstr>
  </property>
</Properties>
</file>